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028"/>
  <workbookPr filterPrivacy="1" defaultThemeVersion="124226"/>
  <xr:revisionPtr revIDLastSave="0" documentId="8_{EBCCC3C9-7373-4737-9B66-98225F49A77A}" xr6:coauthVersionLast="47" xr6:coauthVersionMax="47" xr10:uidLastSave="{00000000-0000-0000-0000-000000000000}"/>
  <bookViews>
    <workbookView xWindow="-25320" yWindow="-1590" windowWidth="25440" windowHeight="15390" tabRatio="732" activeTab="5" xr2:uid="{00000000-000D-0000-FFFF-FFFF00000000}"/>
  </bookViews>
  <sheets>
    <sheet name="IDENTIFICACION DE NECESIDAD" sheetId="3" r:id="rId1"/>
    <sheet name="I+D+i" sheetId="4" r:id="rId2"/>
    <sheet name="FINANCIACION" sheetId="12" r:id="rId3"/>
    <sheet name="IMPACTO SOCIO ECONOMICO" sheetId="5" r:id="rId4"/>
    <sheet name="ACB" sheetId="10" r:id="rId5"/>
    <sheet name="BIBLIOGRAFÍA" sheetId="9" r:id="rId6"/>
  </sheets>
  <definedNames>
    <definedName name="_xlnm._FilterDatabase" localSheetId="0" hidden="1">'IDENTIFICACION DE NECESIDAD'!$A$1:$A$13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10" l="1"/>
  <c r="C12" i="10" s="1"/>
  <c r="D12" i="10" s="1"/>
  <c r="B8" i="10"/>
  <c r="B10" i="10" s="1"/>
  <c r="B13" i="10" s="1"/>
  <c r="F9" i="10"/>
  <c r="E8" i="10"/>
  <c r="E10" i="10" s="1"/>
  <c r="D8" i="10"/>
  <c r="D10" i="10" s="1"/>
  <c r="C8" i="10"/>
  <c r="C10" i="10" s="1"/>
  <c r="G7" i="10"/>
  <c r="G6" i="10"/>
  <c r="G5" i="10"/>
  <c r="F15" i="5"/>
  <c r="F14" i="5"/>
  <c r="F13" i="5"/>
  <c r="F12" i="5"/>
  <c r="F16" i="5" l="1"/>
  <c r="F8" i="10"/>
  <c r="F10" i="10" s="1"/>
  <c r="F12" i="10"/>
  <c r="G12" i="10" s="1"/>
  <c r="H12" i="10" s="1"/>
  <c r="I12" i="10" s="1"/>
  <c r="E12" i="10"/>
  <c r="E13" i="10" s="1"/>
  <c r="D13" i="10"/>
  <c r="C13" i="10"/>
  <c r="I4" i="10"/>
  <c r="I5" i="10"/>
  <c r="I6" i="10"/>
  <c r="I7" i="10"/>
  <c r="H4" i="10"/>
  <c r="H5" i="10"/>
  <c r="H6" i="10"/>
  <c r="H7" i="10"/>
  <c r="G4" i="10"/>
  <c r="G8" i="10" s="1"/>
  <c r="G10" i="10" s="1"/>
  <c r="G13" i="10" s="1"/>
  <c r="F13" i="10" l="1"/>
  <c r="H8" i="10"/>
  <c r="H10" i="10" s="1"/>
  <c r="I8" i="10"/>
  <c r="I10" i="10" s="1"/>
  <c r="I13" i="10" s="1"/>
  <c r="H13" i="10" l="1"/>
  <c r="B14" i="10" s="1"/>
  <c r="B16" i="10"/>
  <c r="E31" i="12"/>
  <c r="C22" i="12"/>
  <c r="C18" i="12"/>
  <c r="E13" i="12" s="1"/>
  <c r="E11" i="12" l="1"/>
  <c r="E16" i="12"/>
  <c r="E8" i="12"/>
  <c r="E12" i="12"/>
  <c r="C25" i="12"/>
  <c r="E9" i="12"/>
  <c r="E14" i="12"/>
  <c r="C40" i="12"/>
  <c r="E40" i="12" s="1"/>
  <c r="C30" i="12"/>
  <c r="C38" i="12" s="1"/>
  <c r="E38" i="12" s="1"/>
  <c r="E51" i="12"/>
  <c r="E18" i="12"/>
  <c r="E22" i="12"/>
  <c r="E15" i="12"/>
  <c r="E20" i="12"/>
  <c r="C26" i="12"/>
  <c r="C41" i="12"/>
  <c r="E17" i="12"/>
  <c r="E21" i="12"/>
  <c r="E49" i="12"/>
  <c r="C24" i="12" l="1"/>
  <c r="E25" i="12" s="1"/>
  <c r="E26" i="12" l="1"/>
  <c r="E24" i="12"/>
  <c r="H16" i="5"/>
  <c r="I16" i="5" s="1"/>
  <c r="I15" i="5"/>
  <c r="I13" i="5"/>
  <c r="I14" i="5" l="1"/>
  <c r="I17" i="5" s="1"/>
  <c r="E22" i="5" l="1"/>
  <c r="E88" i="4" l="1"/>
  <c r="E86" i="4"/>
  <c r="E83" i="4"/>
  <c r="E84" i="4"/>
  <c r="E85" i="4"/>
  <c r="E82" i="4"/>
  <c r="E81" i="4"/>
  <c r="E80" i="4"/>
  <c r="B4" i="5" l="1"/>
  <c r="B3" i="5"/>
  <c r="B1" i="5"/>
  <c r="B4" i="4"/>
  <c r="B3" i="4"/>
  <c r="B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 authorId="0" shapeId="0" xr:uid="{00000000-0006-0000-0000-000001000000}">
      <text>
        <r>
          <rPr>
            <sz val="8"/>
            <color indexed="81"/>
            <rFont val="Tahoma"/>
            <family val="2"/>
          </rPr>
          <t xml:space="preserve">Número de identificación del proyecto definido por MINECO
</t>
        </r>
      </text>
    </comment>
    <comment ref="A3" authorId="0" shapeId="0" xr:uid="{00000000-0006-0000-0000-000002000000}">
      <text>
        <r>
          <rPr>
            <sz val="8"/>
            <color indexed="81"/>
            <rFont val="Tahoma"/>
            <family val="2"/>
          </rPr>
          <t xml:space="preserve">Título descriptivo del proyecto
</t>
        </r>
      </text>
    </comment>
    <comment ref="A6" authorId="0" shapeId="0" xr:uid="{00000000-0006-0000-0000-000003000000}">
      <text>
        <r>
          <rPr>
            <sz val="8"/>
            <color indexed="81"/>
            <rFont val="Tahoma"/>
            <family val="2"/>
          </rPr>
          <t>Datos del organismo responsable (RAZÓN Y SEDE SOCIAL, NIF…) incluyendo datos de contacto (PUESTO, NIF, PODER DE REPRESENTACIÓN…)</t>
        </r>
      </text>
    </comment>
    <comment ref="B10" authorId="0" shapeId="0" xr:uid="{00000000-0006-0000-0000-000004000000}">
      <text>
        <r>
          <rPr>
            <sz val="9"/>
            <color indexed="81"/>
            <rFont val="Tahoma"/>
            <family val="2"/>
          </rPr>
          <t xml:space="preserve">(Sólo se admitirán las figuras contempladas por la Ley del Régimen Jurídico de las Administraciones Públicas y de Organización de la Administración General del Estado distintas de fundaciones y sociedades mercantiles)
</t>
        </r>
      </text>
    </comment>
    <comment ref="A20" authorId="0" shapeId="0" xr:uid="{00000000-0006-0000-0000-000005000000}">
      <text>
        <r>
          <rPr>
            <sz val="8"/>
            <color indexed="81"/>
            <rFont val="Tahoma"/>
            <family val="2"/>
          </rPr>
          <t xml:space="preserve">“En este apartado se debe justificar si el servicio para el que se va a cubrir la necesidad es de naturaleza pública o privada, de manera que se tenga claro que no se van a producir distorsiones en el mercado”
</t>
        </r>
      </text>
    </comment>
    <comment ref="B20" authorId="0" shapeId="0" xr:uid="{00000000-0006-0000-0000-000006000000}">
      <text>
        <r>
          <rPr>
            <sz val="8"/>
            <color indexed="81"/>
            <rFont val="Tahoma"/>
            <family val="2"/>
          </rPr>
          <t xml:space="preserve">Las cuatro condiciones Altmark
• en primer lugar, la empresa beneficiaria tiene que desempeñar obligaciones de servicio
público y estas obligaciones se han de definir claramente;
• en segundo lugar, los parámetros sobre los que se calcula la compensación han de fijarse
de antemano de forma objetiva y transparente con el fin de evitar que confiera una ventaja
económica que pudiera favorecer a la empresa beneficiaria frente a sus competidoras;
• en tercer lugar, la compensación no puede superar el nivel necesario para cubrir total o
parcialmente los gastos ocasionados por la ejecución de las obligaciones de servicio
público, teniendo en cuenta los ingresos correspondientes y un beneficio razonable; 
• en cuarto lugar, cuando la elección de la empresa encargada de ejecutar obligaciones de
servicio público, en un caso específico, no se haya realizado en el marco de un
procedimiento de contratación pública que permita seleccionar al licitador capaz de prestar
estos servicios con el menor coste para la comunidad, el nivel de la compensación
necesaria se ha de calcular sobre la base de un análisis de los costes en que una empresa
media, bien gestionada y adecuadamente equipada con los medios necesarios, habría
incurrido para ejecutar estas obligaciones, teniendo en cuenta los ingresos correspondientes
y un beneficio razonable por la ejecución de estas obligaciones. 
</t>
        </r>
      </text>
    </comment>
    <comment ref="A36" authorId="0" shapeId="0" xr:uid="{00000000-0006-0000-0000-000007000000}">
      <text>
        <r>
          <rPr>
            <sz val="8"/>
            <color indexed="81"/>
            <rFont val="Tahoma"/>
            <family val="2"/>
          </rPr>
          <t xml:space="preserve">Descripción de la necesidad del servicio público, no satisfecha por el mercado a juicio del demandante público (organismo comprador). Las especificaciones que identifiquen el objeto o necesidad se formularán necesariamente en términos de rendimiento o de exigencias funcionales, cuidando que aquéllas sean lo suficientemente precisas para que los empresarios puedan identificar la solución requerida.
</t>
        </r>
      </text>
    </comment>
    <comment ref="B58" authorId="0" shapeId="0" xr:uid="{00000000-0006-0000-0000-000008000000}">
      <text>
        <r>
          <rPr>
            <sz val="8"/>
            <color indexed="81"/>
            <rFont val="Tahoma"/>
            <family val="2"/>
          </rPr>
          <t>El cumplimiento de los objetivos se deberá medir por medio de indicadores cuantificables, preferiblemente en unidades monetarias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 authorId="0" shapeId="0" xr:uid="{00000000-0006-0000-0100-000001000000}">
      <text>
        <r>
          <rPr>
            <sz val="8"/>
            <color indexed="81"/>
            <rFont val="Tahoma"/>
            <family val="2"/>
          </rPr>
          <t xml:space="preserve">Número de identificación del proyecto definido por MINECO
</t>
        </r>
      </text>
    </comment>
    <comment ref="A3" authorId="0" shapeId="0" xr:uid="{00000000-0006-0000-0100-000002000000}">
      <text>
        <r>
          <rPr>
            <sz val="8"/>
            <color indexed="81"/>
            <rFont val="Tahoma"/>
            <family val="2"/>
          </rPr>
          <t xml:space="preserve">Título descriptivo del proyecto
</t>
        </r>
      </text>
    </comment>
    <comment ref="B6" authorId="0" shapeId="0" xr:uid="{00000000-0006-0000-0100-000003000000}">
      <text>
        <r>
          <rPr>
            <sz val="9"/>
            <color indexed="81"/>
            <rFont val="Tahoma"/>
            <family val="2"/>
          </rPr>
          <t xml:space="preserve">Antecedentes y estado actual de los conocimientos científico-técnicos. Desarrollos análogos nacionales o internacioanles. Estado o fase de evaluación de la tecnología.
</t>
        </r>
      </text>
    </comment>
    <comment ref="B15" authorId="0" shapeId="0" xr:uid="{00000000-0006-0000-0100-000004000000}">
      <text>
        <r>
          <rPr>
            <sz val="9"/>
            <color indexed="81"/>
            <rFont val="Tahoma"/>
            <family val="2"/>
          </rPr>
          <t xml:space="preserve">En caso de existir soluciones parciales que traten de satisfacer la necesidad planteada se indicará en que medida las innovaciones demandadas superan a las soluciones ya existenes, y se expresará haciendo uso necesariamente de los indicadores de rendimiento anteriormente identificados. Si no existieran soluciones parciales en el mercado de ninguna naturaleza se indicará expresamente
</t>
        </r>
      </text>
    </comment>
    <comment ref="A28" authorId="0" shapeId="0" xr:uid="{00000000-0006-0000-0100-000005000000}">
      <text>
        <r>
          <rPr>
            <sz val="8"/>
            <color indexed="81"/>
            <rFont val="Tahoma"/>
            <family val="2"/>
          </rPr>
          <t xml:space="preserve">(Se describirá el plan de trabajo, y aspectos vinculados, previstos por el organismo comprador, al margen de aquéllos que en su caso ofertarán los empresarios)
</t>
        </r>
      </text>
    </comment>
    <comment ref="B28" authorId="0" shapeId="0" xr:uid="{00000000-0006-0000-0100-000006000000}">
      <text>
        <r>
          <rPr>
            <sz val="9"/>
            <color indexed="81"/>
            <rFont val="Tahoma"/>
            <family val="2"/>
          </rPr>
          <t xml:space="preserve">Indicar grado de implicación de los servicios jurídicos, de intervención y de gestión indicando responsables de cada equipo y mecanismos de coordinación entre ellos
</t>
        </r>
      </text>
    </comment>
    <comment ref="B34" authorId="0" shapeId="0" xr:uid="{00000000-0006-0000-0100-000007000000}">
      <text>
        <r>
          <rPr>
            <sz val="9"/>
            <color indexed="81"/>
            <rFont val="Tahoma"/>
            <family val="2"/>
          </rPr>
          <t xml:space="preserve">(Identificar dotación por categoría, porcentaje de dedicación horaria al proyecto…)
</t>
        </r>
      </text>
    </comment>
    <comment ref="B60" authorId="0" shapeId="0" xr:uid="{00000000-0006-0000-0100-000008000000}">
      <text>
        <r>
          <rPr>
            <sz val="9"/>
            <color indexed="81"/>
            <rFont val="Tahoma"/>
            <family val="2"/>
          </rPr>
          <t>Indicar expresamente el % sobre el total de la duración, y sobre el total del presupuesto destinado a estas fases</t>
        </r>
      </text>
    </comment>
    <comment ref="B66" authorId="0" shapeId="0" xr:uid="{00000000-0006-0000-0100-000009000000}">
      <text>
        <r>
          <rPr>
            <sz val="9"/>
            <color indexed="81"/>
            <rFont val="Tahoma"/>
            <family val="2"/>
          </rPr>
          <t>La partida financiada de LAS FASES DE PRUEBAS Y ENSAYOS junto a la de FASES DE VALIDACIÓN, CUALIFICACIÓN, CERTIFICACIÓN Y MARCADO, no superará el 30% del total destinado a CPI. Indicar expresamente el % sobre el total de la duración, y sobre el total del presupuesto destinado a las pruebas y ensayos sobre el prototipo final en condiciones reales de funcionamiento</t>
        </r>
      </text>
    </comment>
    <comment ref="B72" authorId="0" shapeId="0" xr:uid="{00000000-0006-0000-0100-00000A000000}">
      <text>
        <r>
          <rPr>
            <sz val="9"/>
            <color indexed="81"/>
            <rFont val="Tahoma"/>
            <family val="2"/>
          </rPr>
          <t xml:space="preserve">Son las fases de validación y pruebas parciales realizadas sobre partes del prototipo o el mismo prototipo en entornos de pruebas. La partida financiada de LAS FASES DE PRUEBAS Y ENSAYOS junto a la de FASES DE VALIDACIÓN, CUALIFICACIÓN, CERTIFICACIÓN Y MARCADO, no superará el 30% del total destinado a CPI. Indicar expresamente el % sobre el total de la duración, y sobre el total del presupuesto destinado a estas fases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 authorId="0" shapeId="0" xr:uid="{00000000-0006-0000-0200-000001000000}">
      <text>
        <r>
          <rPr>
            <sz val="8"/>
            <color indexed="81"/>
            <rFont val="Tahoma"/>
            <family val="2"/>
          </rPr>
          <t xml:space="preserve">Número de identificación del proyecto definido por el organismo/órgano que lidera la iniciativa
</t>
        </r>
      </text>
    </comment>
    <comment ref="A3" authorId="0" shapeId="0" xr:uid="{00000000-0006-0000-0200-000002000000}">
      <text>
        <r>
          <rPr>
            <sz val="8"/>
            <color indexed="81"/>
            <rFont val="Tahoma"/>
            <family val="2"/>
          </rPr>
          <t xml:space="preserve">Título descriptivo del proyecto
</t>
        </r>
      </text>
    </comment>
    <comment ref="B6" authorId="0" shapeId="0" xr:uid="{00000000-0006-0000-0200-000003000000}">
      <text>
        <r>
          <rPr>
            <sz val="9"/>
            <color indexed="81"/>
            <rFont val="Tahoma"/>
            <family val="2"/>
          </rPr>
          <t xml:space="preserve">Se deben incluir en este apartado la dotación presupuestaria prevista para compra pública innovadora (CPI) y para el resto de actuaciones vinculadas a la I+D+i. Para CPI no podrá consignarse menos del 70% del total presupuestado para la fase de I+D+i.
</t>
        </r>
      </text>
    </comment>
    <comment ref="B19" authorId="0" shapeId="0" xr:uid="{00000000-0006-0000-0200-000004000000}">
      <text>
        <r>
          <rPr>
            <sz val="9"/>
            <color indexed="81"/>
            <rFont val="Tahoma"/>
            <family val="2"/>
          </rPr>
          <t>(Se consignarán en este apartado aquellas dotaciones previstas para etapas de cualificación, validación, certificación, marcado… necesarias para el despliegue de la solución en condiciones operativas a pleno rendimiento para la provisión del servicio público.</t>
        </r>
        <r>
          <rPr>
            <b/>
            <sz val="9"/>
            <color indexed="81"/>
            <rFont val="Tahoma"/>
            <family val="2"/>
          </rPr>
          <t xml:space="preserve">
</t>
        </r>
        <r>
          <rPr>
            <sz val="9"/>
            <color indexed="81"/>
            <rFont val="Tahoma"/>
            <family val="2"/>
          </rPr>
          <t>En su caso se incluirán las partidas para obras, suministros, .. que al amparo de un procedimiento de asociación para la innovación estén previstas en concepto de adquisición y despliegue de las soluciones, tanto en forma de activos como de servicios adquiridos por el comprador público).</t>
        </r>
      </text>
    </comment>
    <comment ref="B32" authorId="0" shapeId="0" xr:uid="{00000000-0006-0000-0200-000005000000}">
      <text>
        <r>
          <rPr>
            <sz val="9"/>
            <color indexed="81"/>
            <rFont val="Tahoma"/>
            <family val="2"/>
          </rPr>
          <t>(Se consignarán en esta casilla aquellas sendas FEDER que provenientes de programas distintos del OE1.2.1 del Ministerio de Economía Y Competividad vayan a  ser comprometidos en la presente actuación)</t>
        </r>
      </text>
    </comment>
    <comment ref="B38" authorId="0" shapeId="0" xr:uid="{00000000-0006-0000-0200-000006000000}">
      <text>
        <r>
          <rPr>
            <sz val="9"/>
            <color indexed="81"/>
            <rFont val="Tahoma"/>
            <family val="2"/>
          </rPr>
          <t xml:space="preserve">(Nunca superará la solicitud de Senda FEDER OE1 Pluriregional solicitada en este apartado)
</t>
        </r>
      </text>
    </comment>
    <comment ref="B39" authorId="0" shapeId="0" xr:uid="{00000000-0006-0000-0200-000007000000}">
      <text>
        <r>
          <rPr>
            <sz val="9"/>
            <color indexed="81"/>
            <rFont val="Tahoma"/>
            <family val="2"/>
          </rPr>
          <t>(No podrá ser inferior a 2 veces la cantidad solicitada como anticipo reembolsable) (Se estimará a la fecha de solicitud de la presente ficha)</t>
        </r>
        <r>
          <rPr>
            <b/>
            <sz val="9"/>
            <color indexed="81"/>
            <rFont val="Tahoma"/>
            <family val="2"/>
          </rPr>
          <t xml:space="preserve">
 </t>
        </r>
        <r>
          <rPr>
            <sz val="9"/>
            <color indexed="81"/>
            <rFont val="Tahoma"/>
            <family val="2"/>
          </rPr>
          <t xml:space="preserve">
</t>
        </r>
      </text>
    </comment>
    <comment ref="B40" authorId="0" shapeId="0" xr:uid="{00000000-0006-0000-0200-000008000000}">
      <text>
        <r>
          <rPr>
            <sz val="9"/>
            <color indexed="81"/>
            <rFont val="Tahoma"/>
            <family val="2"/>
          </rPr>
          <t xml:space="preserve">(La cofinanciación aportada por el comprador público no podrá ser inferior al resultado de aplicar la tasa FEDER de cofinanciación regional al total del presupuesto de la fase I (TRAMO I))
</t>
        </r>
      </text>
    </comment>
    <comment ref="B41" authorId="0" shapeId="0" xr:uid="{00000000-0006-0000-0200-000009000000}">
      <text>
        <r>
          <rPr>
            <sz val="9"/>
            <color indexed="81"/>
            <rFont val="Tahoma"/>
            <family val="2"/>
          </rPr>
          <t xml:space="preserve">(El total del TRAMO I será igual al presupuesto total de la FASE I del bloque PRESUPUESTO)
</t>
        </r>
      </text>
    </comment>
    <comment ref="B43" authorId="0" shapeId="0" xr:uid="{00000000-0006-0000-0200-00000A000000}">
      <text>
        <r>
          <rPr>
            <sz val="9"/>
            <color indexed="81"/>
            <rFont val="Tahoma"/>
            <family val="2"/>
          </rPr>
          <t>(Se consignarán en esta casilla aquellas sendas FEDER que provenientes de programas distintos del OE1.2.1 del Ministerio de Economía Y Competividad vayan a  ser comprometidos en la presente actuación)</t>
        </r>
      </text>
    </comment>
    <comment ref="B49" authorId="0" shapeId="0" xr:uid="{00000000-0006-0000-0200-00000B000000}">
      <text>
        <r>
          <rPr>
            <sz val="9"/>
            <color indexed="81"/>
            <rFont val="Tahoma"/>
            <family val="2"/>
          </rPr>
          <t>(El importe máximo solicitado no superará el 70% del total presupuestado para el TRAMO II)</t>
        </r>
      </text>
    </comment>
    <comment ref="B50" authorId="0" shapeId="0" xr:uid="{00000000-0006-0000-0200-00000C000000}">
      <text>
        <r>
          <rPr>
            <sz val="9"/>
            <color indexed="81"/>
            <rFont val="Tahoma"/>
            <family val="2"/>
          </rPr>
          <t>(No podrá ser inferior a 2 veces la cantidad solicitada como anticipo reembolsable) (Se estimará a la fecha de solicitud de la presente ficha)</t>
        </r>
        <r>
          <rPr>
            <b/>
            <sz val="9"/>
            <color indexed="81"/>
            <rFont val="Tahoma"/>
            <family val="2"/>
          </rPr>
          <t xml:space="preserve">
 </t>
        </r>
        <r>
          <rPr>
            <sz val="9"/>
            <color indexed="81"/>
            <rFont val="Tahoma"/>
            <family val="2"/>
          </rPr>
          <t xml:space="preserve">
</t>
        </r>
      </text>
    </comment>
    <comment ref="B51" authorId="0" shapeId="0" xr:uid="{00000000-0006-0000-0200-00000D000000}">
      <text>
        <r>
          <rPr>
            <sz val="9"/>
            <color indexed="81"/>
            <rFont val="Tahoma"/>
            <family val="2"/>
          </rPr>
          <t xml:space="preserve">(La cofinanciación aportada por el comprador público no podrá ser inferior al resultado de aplicar la tasa FEDER de cofinanciación regional al total del presupuesto de la fase II (TRAMO II))
</t>
        </r>
      </text>
    </comment>
    <comment ref="B52" authorId="0" shapeId="0" xr:uid="{00000000-0006-0000-0200-00000E000000}">
      <text>
        <r>
          <rPr>
            <sz val="9"/>
            <color indexed="81"/>
            <rFont val="Tahoma"/>
            <family val="2"/>
          </rPr>
          <t xml:space="preserve">(El total del TRAMO II será igual al presupuesto total de la FASE II del bloque PRESUPUESTO)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1" authorId="0" shapeId="0" xr:uid="{00000000-0006-0000-0300-000001000000}">
      <text>
        <r>
          <rPr>
            <sz val="8"/>
            <color indexed="81"/>
            <rFont val="Tahoma"/>
            <family val="2"/>
          </rPr>
          <t xml:space="preserve">Número de identificación del proyecto definido por el organismo/órgano que lidera la iniciativa
</t>
        </r>
      </text>
    </comment>
    <comment ref="A3" authorId="0" shapeId="0" xr:uid="{00000000-0006-0000-0300-000002000000}">
      <text>
        <r>
          <rPr>
            <sz val="8"/>
            <color indexed="81"/>
            <rFont val="Tahoma"/>
            <family val="2"/>
          </rPr>
          <t xml:space="preserve">Título descriptivo del proyecto
</t>
        </r>
      </text>
    </comment>
    <comment ref="A6" authorId="0" shapeId="0" xr:uid="{00000000-0006-0000-0300-000003000000}">
      <text>
        <r>
          <rPr>
            <sz val="8"/>
            <color indexed="81"/>
            <rFont val="Tahoma"/>
            <family val="2"/>
          </rPr>
          <t>El impacto debe evaluarse bajo la hipótesis de que la solución innovadora desarrollada por los empresarios alcancen el 100% de los objetivos establecidos en esta ficha de necesidad. Asimismo se asumirá como hipótesis de trabajo que la entrada en servicio de las soluciones resulta inmediata al concluir la fase I de I+D+i.
Adicionalmente podrán establecerse índices correctores en el caso de que los objetivos previstos se alcancen parcialmente.</t>
        </r>
      </text>
    </comment>
    <comment ref="B6" authorId="0" shapeId="0" xr:uid="{00000000-0006-0000-0300-000004000000}">
      <text>
        <r>
          <rPr>
            <sz val="9"/>
            <color indexed="81"/>
            <rFont val="Tahoma"/>
            <family val="2"/>
          </rPr>
          <t xml:space="preserve">(Consignar indicadores de tipo social y del servcio público afectado por la innovación, mediables y anualizados. Estos indicadores estarán relacionados con los objetivos fijados para la necesidad.
Se incluirán mecanismos de estimación que permitan convertir los indicadores anteriores a unidades monetarias (€).
Los indicadores podrán referirse a mejoras de la eficiencia (aumento del nñúmero de intervenciones por quirófano/mes...), mejoras de efectividad (mejora de la calidad de vida, reducción de de la incidencia de efectos adversos...))
</t>
        </r>
      </text>
    </comment>
    <comment ref="B11" authorId="0" shapeId="0" xr:uid="{00000000-0006-0000-0300-000005000000}">
      <text>
        <r>
          <rPr>
            <sz val="9"/>
            <color indexed="81"/>
            <rFont val="Tahoma"/>
            <family val="2"/>
          </rPr>
          <t>Si a pesar del éxito completo de los desarrollos innovadores  (100% de cumplimiento de los objetivos) fueran necesarios trabajos aadicionales de validación, certificaciójn… se incluirán en este bloque los indicadores pertinentes bajo las mismas condiciones e hipóteis que los previamente reseñados)</t>
        </r>
      </text>
    </comment>
    <comment ref="B17" authorId="0" shapeId="0" xr:uid="{00000000-0006-0000-0300-000006000000}">
      <text>
        <r>
          <rPr>
            <sz val="9"/>
            <color indexed="81"/>
            <rFont val="Tahoma"/>
            <family val="2"/>
          </rPr>
          <t>(Consignar indicadores asociados a la inversión en innovaciones empresariales.
En particular se estimarrá el mercado anual del propio comprador público demandante, sí como el impacto basado en una estimación del mercado global)
)</t>
        </r>
      </text>
    </comment>
    <comment ref="B26" authorId="0" shapeId="0" xr:uid="{00000000-0006-0000-0300-000007000000}">
      <text>
        <r>
          <rPr>
            <sz val="9"/>
            <color indexed="81"/>
            <rFont val="Tahoma"/>
            <family val="2"/>
          </rPr>
          <t xml:space="preserve">(Consignar indicadores asociados a la inversión en innovaciones empresariales.
En particular se estimará el mercado anual del propio comprador público demandante, así como el impacto basado en una estimación del mercado global)
</t>
        </r>
      </text>
    </comment>
  </commentList>
</comments>
</file>

<file path=xl/sharedStrings.xml><?xml version="1.0" encoding="utf-8"?>
<sst xmlns="http://schemas.openxmlformats.org/spreadsheetml/2006/main" count="257" uniqueCount="177">
  <si>
    <t>ID.</t>
  </si>
  <si>
    <t>TÍTULO</t>
  </si>
  <si>
    <t>Acrónimo</t>
  </si>
  <si>
    <t>ORGANISMO COMPRADOR</t>
  </si>
  <si>
    <t>DATOS DEL COMPRADOR</t>
  </si>
  <si>
    <t>DATOS DEL REPRESENTANTE</t>
  </si>
  <si>
    <t>RAZÓN SOCIAL:</t>
  </si>
  <si>
    <t>SEDE SOCIAL:</t>
  </si>
  <si>
    <t>OTROS:</t>
  </si>
  <si>
    <t>NIF:</t>
  </si>
  <si>
    <t>NOMBRE Y APELLIDOS</t>
  </si>
  <si>
    <t>CARGO:</t>
  </si>
  <si>
    <t>CAPACIDAD DE REPRESENTACIÓN:</t>
  </si>
  <si>
    <t>DESCRIPCIÓN DE LA NECESIDAD</t>
  </si>
  <si>
    <t>PERSONALIDAD JURÍDICA:</t>
  </si>
  <si>
    <t>CUMPLIMIENTO DE LAS CONDICIONES DE SERVICIO PÚBLICO (Paquete Altmark)</t>
  </si>
  <si>
    <t>INGRESOS ANUALES GENERADOS POR EL ORGANISMO COMPRADOR</t>
  </si>
  <si>
    <t>TASAS</t>
  </si>
  <si>
    <t>PRECIOS PÚBLICOS</t>
  </si>
  <si>
    <t>PRECIOS PRIVADOS O DE MERCADO</t>
  </si>
  <si>
    <r>
      <t xml:space="preserve">DECLARACIÓN DE SERVICIO PÚBLICO UNIVERSAL </t>
    </r>
    <r>
      <rPr>
        <sz val="10"/>
        <color theme="0"/>
        <rFont val="Calibri"/>
        <family val="2"/>
        <scheme val="minor"/>
      </rPr>
      <t>(Indicar sólo si es el caso)</t>
    </r>
  </si>
  <si>
    <t>ANTECEDENTES</t>
  </si>
  <si>
    <t xml:space="preserve">ÁREA DE SERVICIO PÚBLICO: </t>
  </si>
  <si>
    <r>
      <t xml:space="preserve">POBLACIÓN OBJETO DE LA MEJORA DEL SERVICIO PÚBLICO </t>
    </r>
    <r>
      <rPr>
        <sz val="10"/>
        <color theme="0"/>
        <rFont val="Calibri"/>
        <family val="2"/>
        <scheme val="minor"/>
      </rPr>
      <t>(Población Diana)</t>
    </r>
  </si>
  <si>
    <r>
      <t xml:space="preserve">EXISTENCIA DE SOLUCIONES SIMILARES EN EL MERCADO </t>
    </r>
    <r>
      <rPr>
        <sz val="10"/>
        <color theme="0"/>
        <rFont val="Calibri"/>
        <family val="2"/>
        <scheme val="minor"/>
      </rPr>
      <t>(Innovación aportada)</t>
    </r>
  </si>
  <si>
    <r>
      <t xml:space="preserve">EQUIPO GESTOR </t>
    </r>
    <r>
      <rPr>
        <sz val="10"/>
        <color theme="0"/>
        <rFont val="Calibri"/>
        <family val="2"/>
        <scheme val="minor"/>
      </rPr>
      <t>(Intervención, asesoría Jurídica, gestores…)</t>
    </r>
  </si>
  <si>
    <t>INTERVENCIÓN &amp; CONTROL FINANCIERO:</t>
  </si>
  <si>
    <t>ASESORÍA JURÍDICA:</t>
  </si>
  <si>
    <t>GESTORES:</t>
  </si>
  <si>
    <t>OFICINA DE PROYECTO</t>
  </si>
  <si>
    <t>…</t>
  </si>
  <si>
    <t>CRONOGRAMA - PLAN DE TRABAJO (Incluyendo el desglose de actividades y tareas)</t>
  </si>
  <si>
    <t>FECHA/DURACIÓN</t>
  </si>
  <si>
    <r>
      <t xml:space="preserve">OBJETIVOS GLOBALES DEL PROYECTO </t>
    </r>
    <r>
      <rPr>
        <sz val="10"/>
        <color theme="0"/>
        <rFont val="Calibri"/>
        <family val="2"/>
        <scheme val="minor"/>
      </rPr>
      <t>(En línea con los indicadores de rendimiento previstos)</t>
    </r>
  </si>
  <si>
    <r>
      <t xml:space="preserve">OBJETIVOS ESPECÍFICOS DEL PROYECTO </t>
    </r>
    <r>
      <rPr>
        <sz val="10"/>
        <color theme="0"/>
        <rFont val="Calibri"/>
        <family val="2"/>
        <scheme val="minor"/>
      </rPr>
      <t>(En línea con los indicadores de rendimiento previstos)</t>
    </r>
  </si>
  <si>
    <t>INTERACCIÓN ENTRE LOS DISTINTOS OBJETIVOS, ACTIVIDADES, TAREAS…</t>
  </si>
  <si>
    <t>IDENTIFICAR FASES DE INTEGRACIÓN CON TECNOLOGÍAS &amp; SERVICIOS PRE-EXISTENTES</t>
  </si>
  <si>
    <r>
      <t xml:space="preserve">IDENTIFICAR FASES DE PRUEBA Y ENSAYOS </t>
    </r>
    <r>
      <rPr>
        <sz val="10"/>
        <color theme="0"/>
        <rFont val="Calibri"/>
        <family val="2"/>
        <scheme val="minor"/>
      </rPr>
      <t>(En entornos reales del servicio público)</t>
    </r>
  </si>
  <si>
    <t>Porcentaje del total sobre el presupuesto total (%):</t>
  </si>
  <si>
    <t>Porcentaje del total sobre la duración del cronograma (%):</t>
  </si>
  <si>
    <t>PRESUPUESTO</t>
  </si>
  <si>
    <t>Presupuesto Oficina de Proyecto (€):</t>
  </si>
  <si>
    <t>Inversiones materiales e inmateriales (€):</t>
  </si>
  <si>
    <t>Asistencias técnicas y contrataciones (€):</t>
  </si>
  <si>
    <t>PRESUPUESTO TOTAL (€):</t>
  </si>
  <si>
    <t>€</t>
  </si>
  <si>
    <t>INVERSIÓN TOTAL PREVISTA (€):</t>
  </si>
  <si>
    <t>Fases de Validación, certificación, marcado, cualificación…</t>
  </si>
  <si>
    <t>Despliegue de la solución (fabricación, obras, servicios &amp; suministros…)</t>
  </si>
  <si>
    <t>[FASE I] PRESUPUESTO ESTIMADO PARA I+D+i</t>
  </si>
  <si>
    <t>[FASE II] PRESUPUESTO ESTIMADO PARA DESPLIEGUE Y SUMINISTRO</t>
  </si>
  <si>
    <t>INVERSIÓN TOTAL PARA FASE I Y FASE II</t>
  </si>
  <si>
    <t>INVERSIÓN FASE II (€):</t>
  </si>
  <si>
    <t>ORIGEN DE FONDOS</t>
  </si>
  <si>
    <t>(OBJETIVO ESTRÁTEGICO 1)</t>
  </si>
  <si>
    <t>(OBJETIVO ESTRÁTEGICO 2)</t>
  </si>
  <si>
    <t>(OTROS OBJETIVOS ESTRÁTEGICOS)</t>
  </si>
  <si>
    <t>PROGRAMA</t>
  </si>
  <si>
    <t>[TRAMO I] FONDOS FEDER PLURIREGIONALES (SOLICITADOS EN LA PRESENTE FICHA)</t>
  </si>
  <si>
    <t>[TRAMO I] FONDOS FEDER PLURIREGIONALES/REGIONALES (APORTADOS POR EL COMPRADOR PÚBLICO)</t>
  </si>
  <si>
    <t>[TRAMO I] ORIGEN DE LA TESORERÍA</t>
  </si>
  <si>
    <t>%</t>
  </si>
  <si>
    <t>CAPACIDAD DE ENDEUDAMIENTO ANUAL  SOBRE EL ANTICIPO REEMBOLSABLE (%):</t>
  </si>
  <si>
    <t>(Porcentaje sobre el total del TRAMO I (%))</t>
  </si>
  <si>
    <t>TOTAL DEL PRESUPUESTO DEL TRAMO I (€):</t>
  </si>
  <si>
    <t>[TRAMO I] FASE I Ó FASE DE I+D+i</t>
  </si>
  <si>
    <t>[TRAMO II] FASE II Ó FASE DE DESPLIEGUE Y SUMINISTRO</t>
  </si>
  <si>
    <t>[TRAMO II] FONDOS FEDER PLURIREGIONALES/REGIONALES (APORTADOS POR EL COMPRADOR PÚBLICO)</t>
  </si>
  <si>
    <t>[TRAMO II] ORIGEN DE LA TESORERÍA</t>
  </si>
  <si>
    <t>(Porcentaje sobre el total del TRAMO II (%))</t>
  </si>
  <si>
    <t>TOTAL DEL PRESUPUESTO DEL TRAMO II (€):</t>
  </si>
  <si>
    <t xml:space="preserve">COFINANCIACIÓN APORTADA POR EL COMPRADOR PÚBLICO PARA EL TRAMO II (€) </t>
  </si>
  <si>
    <t>IMPACTO SOCIAL</t>
  </si>
  <si>
    <t>IMPACTO EN INNOVACIÓN EMPRESARIAL</t>
  </si>
  <si>
    <t>[FASE I] FASE I+D+i</t>
  </si>
  <si>
    <t>[FASE II] FASE DE VALIDACIÓN, CERTIFICACIÓN… Y DESPLIEGUE</t>
  </si>
  <si>
    <t>Uds.</t>
  </si>
  <si>
    <t>CONVERSIÓN MONETARIA (€)</t>
  </si>
  <si>
    <t>INDICE CORRECTOR</t>
  </si>
  <si>
    <t>ALINEAMIENTO CON LOS OBJETIVOS RIS3 DE LA COMUNIDAD ATUNOMA DE EJECUCIÓN</t>
  </si>
  <si>
    <t>ALINEAMIENTO CON LOS OBJETIVOS DEL SERVICIO PÚBLICO AFECTADO POR LA NECESIDAD</t>
  </si>
  <si>
    <t>COMUNIDAD AUTONOMA OBJETIVO:</t>
  </si>
  <si>
    <t>NÚMERO DE SOLUCIONES DEMANDADAS (Uds):</t>
  </si>
  <si>
    <t>ALINEAMIENTO CON LOS OBJETIVOS DE LA ESTRATEGIA ESPAÑOLA DE CIENCIA, TECNOLOGIA E INNOVACIÓN</t>
  </si>
  <si>
    <t>OBJETIVOS (rendimientos o exigencias funcionales que satisfagan la necesidad)</t>
  </si>
  <si>
    <r>
      <t xml:space="preserve">MEDIOS DISPONIBLES </t>
    </r>
    <r>
      <rPr>
        <sz val="10"/>
        <color theme="0"/>
        <rFont val="Calibri"/>
        <family val="2"/>
        <scheme val="minor"/>
      </rPr>
      <t>(Indicar los aportados por el Organismo Comprador)</t>
    </r>
  </si>
  <si>
    <r>
      <t xml:space="preserve">EQUIPO TÉCNICO </t>
    </r>
    <r>
      <rPr>
        <sz val="10"/>
        <color theme="0"/>
        <rFont val="Calibri"/>
        <family val="2"/>
        <scheme val="minor"/>
      </rPr>
      <t>(Investigadores, doctores, especialistas intensificados, especialistas a dedicación completa...)</t>
    </r>
  </si>
  <si>
    <t>NATURALEZA DE SERVICIO PÚBLICO</t>
  </si>
  <si>
    <t xml:space="preserve">CONTENIDO DE I+D+i </t>
  </si>
  <si>
    <r>
      <t xml:space="preserve">DESCRIPCIÓN BREVE </t>
    </r>
    <r>
      <rPr>
        <sz val="10"/>
        <color theme="0"/>
        <rFont val="Calibri"/>
        <family val="2"/>
        <scheme val="minor"/>
      </rPr>
      <t>(Necesidad no cubierta que se pretende solucionar)</t>
    </r>
  </si>
  <si>
    <t>DESCRIPCIÓN DETALLADA</t>
  </si>
  <si>
    <t>CONCORDANCIA ESTRATEGIAS</t>
  </si>
  <si>
    <t xml:space="preserve">IDENTIFICAR FASES DE VALIDACIÓN, CUALIFICACIÓN, CERTIFICACIÓN, MARCADO... </t>
  </si>
  <si>
    <t>BIBLIOGRAFÍA MÁS RELEVANTE</t>
  </si>
  <si>
    <t>Coordinación Científico-Técnica</t>
  </si>
  <si>
    <t>Extremadura</t>
  </si>
  <si>
    <t>Andalucía</t>
  </si>
  <si>
    <t>Aragón</t>
  </si>
  <si>
    <t>Asturias</t>
  </si>
  <si>
    <t>Baleares</t>
  </si>
  <si>
    <t>(Porcentaje sobre el presupuesto total %)</t>
  </si>
  <si>
    <t>Canarias</t>
  </si>
  <si>
    <t>Cantabria</t>
  </si>
  <si>
    <t>Castilla La Mancha</t>
  </si>
  <si>
    <t>Castilla León</t>
  </si>
  <si>
    <t>Cataluña</t>
  </si>
  <si>
    <t>Ceuta</t>
  </si>
  <si>
    <t>Galicia</t>
  </si>
  <si>
    <t>Logroño</t>
  </si>
  <si>
    <t>Madrid</t>
  </si>
  <si>
    <t>Melilla</t>
  </si>
  <si>
    <t>Murcia</t>
  </si>
  <si>
    <t>(Porcentaje sobre el presupuesto total de fase I y II%)</t>
  </si>
  <si>
    <t>Navarra</t>
  </si>
  <si>
    <t>INVERSIÓN FASE I (€):</t>
  </si>
  <si>
    <t>País Vasco</t>
  </si>
  <si>
    <t>Valencia</t>
  </si>
  <si>
    <t>FONDOS FEDER PLURIRREGIONALES (€):</t>
  </si>
  <si>
    <t>Tasa Cofinanciación organismo comprador</t>
  </si>
  <si>
    <t>FONDOS FEDER PLURIRREGIONALES/REGIONALES (€):</t>
  </si>
  <si>
    <t>ANTICIPO REEMBOLSABLE FEDER SOLICITADO (€):</t>
  </si>
  <si>
    <t xml:space="preserve">COFINANCIACIÓN APORTADA POR EL COMPRADOR PÚBLICO PARA EL TRAMO I (€) </t>
  </si>
  <si>
    <t>ANTICIPO CAPITULO 8 FUNCIÓN 46 SOLICITADO (€):</t>
  </si>
  <si>
    <t>M1-M36</t>
  </si>
  <si>
    <t>MECANISMOS DE COORDINACIÓN:</t>
  </si>
  <si>
    <t>Desarrollo de protoclos e implimentación para el SES (Equipos y obras)</t>
  </si>
  <si>
    <t>SUBP 1. Sistema de Prescripción Personalizada (Personalize Prescription System) -TIC</t>
  </si>
  <si>
    <t>M6-M30</t>
  </si>
  <si>
    <t>MESES</t>
  </si>
  <si>
    <t>DURACIÓN</t>
  </si>
  <si>
    <t>SUBP 2. Laboratorio Molecular</t>
  </si>
  <si>
    <t>SUBP 3. Laboratorio Farmacológico</t>
  </si>
  <si>
    <t>SUBP 4. Análisis en unidades de Ensayos Clínicos</t>
  </si>
  <si>
    <t>M30-M36</t>
  </si>
  <si>
    <t>PRESUPUESTOS LICITACIONES CPI (€): (AÑO 1)</t>
  </si>
  <si>
    <t>PRESUPUESTOS LICITACIONES CPI (€): (AÑO 2)</t>
  </si>
  <si>
    <t>PRESUPUESTOS LICITACIONES CPI (€): (AÑO 3)</t>
  </si>
  <si>
    <t>Nº DE LICITACIONES A LANZAR</t>
  </si>
  <si>
    <t>Nº DE LOTES O SOLUCIONES</t>
  </si>
  <si>
    <t>SUBP 5. Desarrollo de herramientas para la evaluación de reacciones adversas y clínicas en el domicilio del paciente</t>
  </si>
  <si>
    <t>PRUEBA Y ENSAYOS (En entornos reales del servicio público)</t>
  </si>
  <si>
    <t>El proyecto MEDEA no incluye una Fase II o de despliegue de soluciones, por lo que esta fase no se presupuesta.</t>
  </si>
  <si>
    <t>Coste/año</t>
  </si>
  <si>
    <t>Impacto</t>
  </si>
  <si>
    <t>No se contempla esta fase en el proyecto</t>
  </si>
  <si>
    <t>Pruebas y ensayos de PPS y PPC</t>
  </si>
  <si>
    <t>TOTAL</t>
  </si>
  <si>
    <t>AÑO = i,  n=4 (n = nº años generacion beneficios)</t>
  </si>
  <si>
    <t>ahorro/año</t>
  </si>
  <si>
    <t>INDICADOR 1-Reducción 5% en prescripción farmacológica en un año</t>
  </si>
  <si>
    <t>INDICADOR 2-Reducción 5% en el número consultas de atención primaria en un año</t>
  </si>
  <si>
    <t>INDICADOR 3-Reducción de un 1% en pruebas diagnósticas</t>
  </si>
  <si>
    <r>
      <rPr>
        <sz val="10"/>
        <color rgb="FF000000"/>
        <rFont val="Calibri"/>
        <family val="2"/>
        <charset val="1"/>
      </rPr>
      <t>B</t>
    </r>
    <r>
      <rPr>
        <vertAlign val="subscript"/>
        <sz val="10"/>
        <rFont val="Calibri"/>
        <family val="2"/>
        <charset val="1"/>
      </rPr>
      <t>i</t>
    </r>
    <r>
      <rPr>
        <sz val="10"/>
        <rFont val="Calibri"/>
        <family val="2"/>
        <charset val="1"/>
      </rPr>
      <t>= SUMA (Ahorros , conforme hoja "IMPACTO SOCIO ECONOMICO")</t>
    </r>
  </si>
  <si>
    <r>
      <rPr>
        <sz val="10"/>
        <color rgb="FF000000"/>
        <rFont val="Calibri"/>
        <family val="2"/>
        <charset val="1"/>
      </rPr>
      <t>VALOR NETO/AÑO = V</t>
    </r>
    <r>
      <rPr>
        <vertAlign val="subscript"/>
        <sz val="10"/>
        <rFont val="Calibri"/>
        <family val="2"/>
        <charset val="1"/>
      </rPr>
      <t>i</t>
    </r>
    <r>
      <rPr>
        <sz val="10"/>
        <rFont val="Calibri"/>
        <family val="2"/>
        <charset val="1"/>
      </rPr>
      <t>= B</t>
    </r>
    <r>
      <rPr>
        <vertAlign val="subscript"/>
        <sz val="10"/>
        <rFont val="Calibri"/>
        <family val="2"/>
        <charset val="1"/>
      </rPr>
      <t>i</t>
    </r>
    <r>
      <rPr>
        <sz val="10"/>
        <rFont val="Calibri"/>
        <family val="2"/>
        <charset val="1"/>
      </rPr>
      <t>-C</t>
    </r>
    <r>
      <rPr>
        <vertAlign val="subscript"/>
        <sz val="10"/>
        <rFont val="Calibri"/>
        <family val="2"/>
        <charset val="1"/>
      </rPr>
      <t>i</t>
    </r>
  </si>
  <si>
    <r>
      <rPr>
        <sz val="10"/>
        <color rgb="FF000000"/>
        <rFont val="Calibri"/>
        <family val="2"/>
        <charset val="1"/>
      </rPr>
      <t>TIPO ACTUALIZACION ANUAL = r</t>
    </r>
    <r>
      <rPr>
        <vertAlign val="subscript"/>
        <sz val="10"/>
        <rFont val="Calibri"/>
        <family val="2"/>
        <charset val="1"/>
      </rPr>
      <t>i</t>
    </r>
    <r>
      <rPr>
        <sz val="10"/>
        <rFont val="Calibri"/>
        <family val="2"/>
        <charset val="1"/>
      </rPr>
      <t/>
    </r>
  </si>
  <si>
    <r>
      <rPr>
        <sz val="10"/>
        <color rgb="FF000000"/>
        <rFont val="Calibri"/>
        <family val="2"/>
        <charset val="1"/>
      </rPr>
      <t>(1+r</t>
    </r>
    <r>
      <rPr>
        <vertAlign val="subscript"/>
        <sz val="10"/>
        <rFont val="Calibri"/>
        <family val="2"/>
        <charset val="1"/>
      </rPr>
      <t>i</t>
    </r>
    <r>
      <rPr>
        <sz val="10"/>
        <rFont val="Calibri"/>
        <family val="2"/>
        <charset val="1"/>
      </rPr>
      <t>)</t>
    </r>
    <r>
      <rPr>
        <vertAlign val="superscript"/>
        <sz val="10"/>
        <rFont val="Calibri"/>
        <family val="2"/>
        <charset val="1"/>
      </rPr>
      <t>i</t>
    </r>
    <r>
      <rPr>
        <sz val="10"/>
        <rFont val="Calibri"/>
        <family val="2"/>
        <charset val="1"/>
      </rPr>
      <t/>
    </r>
  </si>
  <si>
    <r>
      <rPr>
        <sz val="10"/>
        <color rgb="FF000000"/>
        <rFont val="Calibri"/>
        <family val="2"/>
        <charset val="1"/>
      </rPr>
      <t>VAN = SUMA(VA</t>
    </r>
    <r>
      <rPr>
        <b/>
        <vertAlign val="subscript"/>
        <sz val="11"/>
        <rFont val="Calibri"/>
        <family val="2"/>
        <charset val="1"/>
      </rPr>
      <t>i</t>
    </r>
    <r>
      <rPr>
        <b/>
        <sz val="10"/>
        <rFont val="Calibri"/>
        <family val="2"/>
        <charset val="1"/>
      </rPr>
      <t>) =</t>
    </r>
  </si>
  <si>
    <t xml:space="preserve">CALCULO DE LA TASA INTERNA DE RENDIMIENTO (TIR) </t>
  </si>
  <si>
    <r>
      <rPr>
        <sz val="10"/>
        <color rgb="FF000000"/>
        <rFont val="Calibri"/>
        <family val="2"/>
        <charset val="1"/>
      </rPr>
      <t>TIR= r</t>
    </r>
    <r>
      <rPr>
        <vertAlign val="subscript"/>
        <sz val="10"/>
        <rFont val="Calibri"/>
        <family val="2"/>
        <charset val="1"/>
      </rPr>
      <t>i ,</t>
    </r>
    <r>
      <rPr>
        <sz val="10"/>
        <rFont val="Calibri"/>
        <family val="2"/>
        <charset val="1"/>
      </rPr>
      <t>CUANDO SUMA (VA</t>
    </r>
    <r>
      <rPr>
        <vertAlign val="subscript"/>
        <sz val="10"/>
        <rFont val="Calibri"/>
        <family val="2"/>
        <charset val="1"/>
      </rPr>
      <t>i</t>
    </r>
    <r>
      <rPr>
        <b/>
        <sz val="10"/>
        <rFont val="Calibri"/>
        <family val="2"/>
        <charset val="1"/>
      </rPr>
      <t>)= 0</t>
    </r>
  </si>
  <si>
    <t>INDICADOR 4-Reducción de un 0,5% en atención en Urgencias e ingresos hospitalarios</t>
  </si>
  <si>
    <t>1-Reducción 0,5% en prescripción farmacológica en un año</t>
  </si>
  <si>
    <t>2-Reducción 0,05% en el número consultas de atención primaria en un año</t>
  </si>
  <si>
    <t>4-Reducción de un 0,5% en atención en Urgencias e ingresos hospitalarios</t>
  </si>
  <si>
    <t>3-Reducción de un 0,5% en pruebas diagnósticas (Coste por año = 180.625.969,99€)</t>
  </si>
  <si>
    <r>
      <rPr>
        <sz val="10"/>
        <color rgb="FFFF0000"/>
        <rFont val="Calibri"/>
        <family val="2"/>
        <charset val="1"/>
      </rPr>
      <t>COSTE TOTAL FASE I/II= C</t>
    </r>
    <r>
      <rPr>
        <vertAlign val="subscript"/>
        <sz val="10"/>
        <color rgb="FFFF0000"/>
        <rFont val="Calibri"/>
        <family val="2"/>
        <charset val="1"/>
      </rPr>
      <t>i</t>
    </r>
  </si>
  <si>
    <t>Coste/año =</t>
  </si>
  <si>
    <t xml:space="preserve">Coste/año = </t>
  </si>
  <si>
    <t xml:space="preserve">CALCULO DEL VALOR ACTUAL NETO (VAN) AL 2017 </t>
  </si>
  <si>
    <r>
      <rPr>
        <sz val="10"/>
        <color rgb="FF000000"/>
        <rFont val="Calibri"/>
        <family val="2"/>
        <charset val="1"/>
      </rPr>
      <t>VALOR ACTUAL A 2017/AÑO = VA</t>
    </r>
    <r>
      <rPr>
        <vertAlign val="subscript"/>
        <sz val="10"/>
        <rFont val="Calibri"/>
        <family val="2"/>
        <charset val="1"/>
      </rPr>
      <t>i</t>
    </r>
    <r>
      <rPr>
        <sz val="10"/>
        <rFont val="Calibri"/>
        <family val="2"/>
        <charset val="1"/>
      </rPr>
      <t>=  V</t>
    </r>
    <r>
      <rPr>
        <vertAlign val="subscript"/>
        <sz val="10"/>
        <rFont val="Calibri"/>
        <family val="2"/>
        <charset val="1"/>
      </rPr>
      <t>i</t>
    </r>
    <r>
      <rPr>
        <sz val="10"/>
        <rFont val="Calibri"/>
        <family val="2"/>
        <charset val="1"/>
      </rPr>
      <t>/ (1+r</t>
    </r>
    <r>
      <rPr>
        <vertAlign val="subscript"/>
        <sz val="10"/>
        <rFont val="Calibri"/>
        <family val="2"/>
        <charset val="1"/>
      </rPr>
      <t>i</t>
    </r>
    <r>
      <rPr>
        <sz val="10"/>
        <rFont val="Calibri"/>
        <family val="2"/>
        <charset val="1"/>
      </rPr>
      <t>)</t>
    </r>
    <r>
      <rPr>
        <vertAlign val="superscript"/>
        <sz val="10"/>
        <rFont val="Calibri"/>
        <family val="2"/>
        <charset val="1"/>
      </rPr>
      <t>i</t>
    </r>
    <r>
      <rPr>
        <sz val="10"/>
        <rFont val="Calibri"/>
        <family val="2"/>
        <charset val="1"/>
      </rPr>
      <t>:</t>
    </r>
  </si>
  <si>
    <t>Actuaciones de soporte a la CPI (Consultas al mercado,…) (€):</t>
  </si>
  <si>
    <t>Presupuesto  CPI (€): (Mínimo 70%)</t>
  </si>
  <si>
    <t>Licitaciones CPI (€)</t>
  </si>
  <si>
    <t>Personal contratado</t>
  </si>
  <si>
    <t>Fungibles (€)</t>
  </si>
  <si>
    <t>Otros (€):</t>
  </si>
  <si>
    <t>Personal propio (Máx. 3% y dedicación marginal)</t>
  </si>
  <si>
    <t>Equipamiento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</si>
</sst>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0\ &quot;€&quot;;[Red]\-#,##0\ &quot;€&quot;"/>
    <numFmt numFmtId="8" formatCode="#,##0.00\ &quot;€&quot;;[Red]\-#,##0.00\ &quot;€&quot;"/>
    <numFmt numFmtId="42" formatCode="_-* #,##0\ &quot;€&quot;_-;\-* #,##0\ &quot;€&quot;_-;_-* &quot;-&quot;\ &quot;€&quot;_-;_-@_-"/>
    <numFmt numFmtId="44" formatCode="_-* #,##0.00\ &quot;€&quot;_-;\-* #,##0.00\ &quot;€&quot;_-;_-* &quot;-&quot;??\ &quot;€&quot;_-;_-@_-"/>
    <numFmt numFmtId="164" formatCode="#,##0.00\ &quot;€&quot;"/>
    <numFmt numFmtId="165" formatCode="#,##0\ &quot;€&quot;"/>
  </numFmts>
  <fonts count="40" x14ac:knownFonts="1">
    <font>
      <sz val="11"/>
      <color theme="1"/>
      <name val="Calibri"/>
      <family val="2"/>
      <scheme val="minor"/>
    </font>
    <font>
      <sz val="8"/>
      <color indexed="81"/>
      <name val="Tahoma"/>
      <family val="2"/>
    </font>
    <font>
      <b/>
      <sz val="11"/>
      <color rgb="FFFFFFFF"/>
      <name val="Calibri"/>
      <family val="2"/>
      <scheme val="minor"/>
    </font>
    <font>
      <sz val="11"/>
      <color rgb="FF000000"/>
      <name val="Calibri"/>
      <family val="2"/>
      <scheme val="minor"/>
    </font>
    <font>
      <sz val="10"/>
      <color rgb="FF000000"/>
      <name val="Calibri"/>
      <family val="2"/>
      <scheme val="minor"/>
    </font>
    <font>
      <sz val="10"/>
      <color theme="1"/>
      <name val="Calibri"/>
      <family val="2"/>
      <scheme val="minor"/>
    </font>
    <font>
      <sz val="10"/>
      <color theme="0"/>
      <name val="Calibri"/>
      <family val="2"/>
      <scheme val="minor"/>
    </font>
    <font>
      <b/>
      <sz val="10"/>
      <color theme="0"/>
      <name val="Calibri"/>
      <family val="2"/>
      <scheme val="minor"/>
    </font>
    <font>
      <sz val="9"/>
      <color indexed="81"/>
      <name val="Tahoma"/>
      <family val="2"/>
    </font>
    <font>
      <b/>
      <sz val="9"/>
      <color indexed="81"/>
      <name val="Tahoma"/>
      <family val="2"/>
    </font>
    <font>
      <sz val="10"/>
      <name val="Calibri"/>
      <family val="2"/>
      <scheme val="minor"/>
    </font>
    <font>
      <b/>
      <sz val="10"/>
      <color theme="1"/>
      <name val="Calibri"/>
      <family val="2"/>
      <scheme val="minor"/>
    </font>
    <font>
      <sz val="9"/>
      <color theme="1"/>
      <name val="Calibri"/>
      <family val="2"/>
      <scheme val="minor"/>
    </font>
    <font>
      <sz val="10"/>
      <color rgb="FFFF0000"/>
      <name val="Calibri"/>
      <family val="2"/>
      <scheme val="minor"/>
    </font>
    <font>
      <b/>
      <sz val="11"/>
      <name val="Times New Roman"/>
      <family val="1"/>
    </font>
    <font>
      <sz val="11"/>
      <color theme="1"/>
      <name val="Calibri"/>
      <family val="2"/>
      <scheme val="minor"/>
    </font>
    <font>
      <b/>
      <sz val="10"/>
      <name val="Calibri"/>
      <family val="2"/>
      <scheme val="minor"/>
    </font>
    <font>
      <sz val="11"/>
      <name val="Calibri"/>
      <family val="2"/>
      <scheme val="minor"/>
    </font>
    <font>
      <b/>
      <i/>
      <sz val="10"/>
      <color theme="1"/>
      <name val="Calibri"/>
      <family val="2"/>
      <scheme val="minor"/>
    </font>
    <font>
      <b/>
      <sz val="11"/>
      <color rgb="FF3F3F3F"/>
      <name val="Calibri"/>
      <family val="2"/>
      <scheme val="minor"/>
    </font>
    <font>
      <b/>
      <sz val="11"/>
      <color theme="1"/>
      <name val="Calibri"/>
      <family val="2"/>
      <scheme val="minor"/>
    </font>
    <font>
      <sz val="11"/>
      <color rgb="FF000000"/>
      <name val="Calibri"/>
      <family val="2"/>
      <charset val="1"/>
    </font>
    <font>
      <b/>
      <sz val="10"/>
      <color rgb="FFFFFFFF"/>
      <name val="Calibri"/>
      <family val="2"/>
      <charset val="1"/>
    </font>
    <font>
      <sz val="10"/>
      <color rgb="FF000000"/>
      <name val="Calibri"/>
      <family val="2"/>
      <charset val="1"/>
    </font>
    <font>
      <sz val="10"/>
      <name val="Calibri"/>
      <family val="2"/>
      <charset val="1"/>
    </font>
    <font>
      <sz val="10"/>
      <color theme="1"/>
      <name val="Calibri"/>
      <family val="2"/>
      <charset val="1"/>
    </font>
    <font>
      <vertAlign val="subscript"/>
      <sz val="10"/>
      <name val="Calibri"/>
      <family val="2"/>
      <charset val="1"/>
    </font>
    <font>
      <vertAlign val="superscript"/>
      <sz val="10"/>
      <name val="Calibri"/>
      <family val="2"/>
      <charset val="1"/>
    </font>
    <font>
      <b/>
      <vertAlign val="subscript"/>
      <sz val="11"/>
      <name val="Calibri"/>
      <family val="2"/>
      <charset val="1"/>
    </font>
    <font>
      <b/>
      <sz val="10"/>
      <name val="Calibri"/>
      <family val="2"/>
      <charset val="1"/>
    </font>
    <font>
      <b/>
      <sz val="12"/>
      <color rgb="FF000000"/>
      <name val="Calibri"/>
      <family val="2"/>
      <charset val="1"/>
    </font>
    <font>
      <sz val="10"/>
      <color rgb="FF3F3F3F"/>
      <name val="Calibri"/>
      <family val="2"/>
      <scheme val="minor"/>
    </font>
    <font>
      <sz val="10"/>
      <color theme="0" tint="-0.14999847407452621"/>
      <name val="Calibri"/>
      <family val="2"/>
      <scheme val="minor"/>
    </font>
    <font>
      <sz val="11"/>
      <color theme="0" tint="-0.14999847407452621"/>
      <name val="Calibri"/>
      <family val="2"/>
      <scheme val="minor"/>
    </font>
    <font>
      <b/>
      <sz val="10"/>
      <color theme="0" tint="-0.14999847407452621"/>
      <name val="Calibri"/>
      <family val="2"/>
      <scheme val="minor"/>
    </font>
    <font>
      <b/>
      <sz val="12"/>
      <color theme="1"/>
      <name val="Calibri"/>
      <family val="2"/>
      <charset val="1"/>
    </font>
    <font>
      <sz val="10"/>
      <color rgb="FFFF0000"/>
      <name val="Calibri"/>
      <family val="2"/>
      <charset val="1"/>
    </font>
    <font>
      <vertAlign val="subscript"/>
      <sz val="10"/>
      <color rgb="FFFF0000"/>
      <name val="Calibri"/>
      <family val="2"/>
      <charset val="1"/>
    </font>
    <font>
      <b/>
      <sz val="10"/>
      <color rgb="FF000000"/>
      <name val="Calibri"/>
      <family val="2"/>
      <scheme val="minor"/>
    </font>
    <font>
      <b/>
      <sz val="10"/>
      <color rgb="FFC00000"/>
      <name val="Calibri"/>
      <family val="2"/>
      <scheme val="minor"/>
    </font>
  </fonts>
  <fills count="10">
    <fill>
      <patternFill patternType="none"/>
    </fill>
    <fill>
      <patternFill patternType="gray125"/>
    </fill>
    <fill>
      <patternFill patternType="solid">
        <fgColor theme="6" tint="-0.499984740745262"/>
        <bgColor indexed="64"/>
      </patternFill>
    </fill>
    <fill>
      <patternFill patternType="solid">
        <fgColor theme="6" tint="-0.249977111117893"/>
        <bgColor indexed="64"/>
      </patternFill>
    </fill>
    <fill>
      <patternFill patternType="solid">
        <fgColor theme="0" tint="-0.14999847407452621"/>
        <bgColor indexed="64"/>
      </patternFill>
    </fill>
    <fill>
      <patternFill patternType="solid">
        <fgColor theme="5" tint="-0.249977111117893"/>
        <bgColor indexed="64"/>
      </patternFill>
    </fill>
    <fill>
      <patternFill patternType="solid">
        <fgColor theme="0"/>
        <bgColor indexed="64"/>
      </patternFill>
    </fill>
    <fill>
      <patternFill patternType="solid">
        <fgColor rgb="FFF2F2F2"/>
      </patternFill>
    </fill>
    <fill>
      <patternFill patternType="solid">
        <fgColor rgb="FF92D050"/>
        <bgColor indexed="64"/>
      </patternFill>
    </fill>
    <fill>
      <patternFill patternType="solid">
        <fgColor rgb="FF76933C"/>
        <bgColor rgb="FF76923C"/>
      </patternFill>
    </fill>
  </fills>
  <borders count="33">
    <border>
      <left/>
      <right/>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thin">
        <color rgb="FF3F3F3F"/>
      </left>
      <right style="thin">
        <color rgb="FF3F3F3F"/>
      </right>
      <top style="thin">
        <color rgb="FF3F3F3F"/>
      </top>
      <bottom style="thin">
        <color rgb="FF3F3F3F"/>
      </bottom>
      <diagonal/>
    </border>
    <border>
      <left style="thin">
        <color rgb="FFFFFFFF"/>
      </left>
      <right/>
      <top/>
      <bottom/>
      <diagonal/>
    </border>
    <border>
      <left style="thin">
        <color rgb="FFFFFFFF"/>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right/>
      <top style="medium">
        <color auto="1"/>
      </top>
      <bottom/>
      <diagonal/>
    </border>
    <border>
      <left style="thin">
        <color auto="1"/>
      </left>
      <right style="thin">
        <color auto="1"/>
      </right>
      <top style="medium">
        <color auto="1"/>
      </top>
      <bottom style="thin">
        <color auto="1"/>
      </bottom>
      <diagonal/>
    </border>
    <border>
      <left/>
      <right style="thin">
        <color auto="1"/>
      </right>
      <top/>
      <bottom style="thin">
        <color indexed="64"/>
      </bottom>
      <diagonal/>
    </border>
    <border>
      <left style="medium">
        <color auto="1"/>
      </left>
      <right style="medium">
        <color auto="1"/>
      </right>
      <top/>
      <bottom style="medium">
        <color auto="1"/>
      </bottom>
      <diagonal/>
    </border>
    <border>
      <left/>
      <right/>
      <top/>
      <bottom style="thin">
        <color rgb="FFFFFFFF"/>
      </bottom>
      <diagonal/>
    </border>
    <border>
      <left style="thin">
        <color rgb="FFFFFFFF"/>
      </left>
      <right/>
      <top/>
      <bottom style="thin">
        <color rgb="FFFFFFFF"/>
      </bottom>
      <diagonal/>
    </border>
    <border>
      <left style="thin">
        <color rgb="FFFFFFFF"/>
      </left>
      <right style="thin">
        <color auto="1"/>
      </right>
      <top/>
      <bottom style="thin">
        <color rgb="FFFFFFFF"/>
      </bottom>
      <diagonal/>
    </border>
    <border>
      <left style="medium">
        <color auto="1"/>
      </left>
      <right style="medium">
        <color auto="1"/>
      </right>
      <top style="medium">
        <color auto="1"/>
      </top>
      <bottom style="medium">
        <color auto="1"/>
      </bottom>
      <diagonal/>
    </border>
    <border>
      <left style="thin">
        <color rgb="FFFFFFFF"/>
      </left>
      <right style="thin">
        <color rgb="FFFFFFFF"/>
      </right>
      <top style="thin">
        <color rgb="FFFFFFFF"/>
      </top>
      <bottom style="thin">
        <color rgb="FFFFFFFF"/>
      </bottom>
      <diagonal/>
    </border>
  </borders>
  <cellStyleXfs count="6">
    <xf numFmtId="0" fontId="0" fillId="0" borderId="0"/>
    <xf numFmtId="9" fontId="15" fillId="0" borderId="0" applyFont="0" applyFill="0" applyBorder="0" applyAlignment="0" applyProtection="0"/>
    <xf numFmtId="42" fontId="15" fillId="0" borderId="0" applyFont="0" applyFill="0" applyBorder="0" applyAlignment="0" applyProtection="0"/>
    <xf numFmtId="44" fontId="15" fillId="0" borderId="0" applyFont="0" applyFill="0" applyBorder="0" applyAlignment="0" applyProtection="0"/>
    <xf numFmtId="0" fontId="19" fillId="7" borderId="16" applyNumberFormat="0" applyAlignment="0" applyProtection="0"/>
    <xf numFmtId="0" fontId="21" fillId="0" borderId="0"/>
  </cellStyleXfs>
  <cellXfs count="325">
    <xf numFmtId="0" fontId="0" fillId="0" borderId="0" xfId="0"/>
    <xf numFmtId="0" fontId="0" fillId="0" borderId="0" xfId="0" applyBorder="1"/>
    <xf numFmtId="0" fontId="0" fillId="0" borderId="1" xfId="0" applyNumberFormat="1" applyBorder="1"/>
    <xf numFmtId="0" fontId="0" fillId="0" borderId="1" xfId="0" applyBorder="1"/>
    <xf numFmtId="0" fontId="3" fillId="0" borderId="1" xfId="0" applyFont="1" applyBorder="1" applyAlignment="1">
      <alignment horizontal="left"/>
    </xf>
    <xf numFmtId="0" fontId="0" fillId="0" borderId="1" xfId="0" applyFont="1" applyBorder="1"/>
    <xf numFmtId="0" fontId="2" fillId="0" borderId="3" xfId="0" applyFont="1" applyFill="1" applyBorder="1" applyAlignment="1">
      <alignment horizontal="left" vertical="top"/>
    </xf>
    <xf numFmtId="0" fontId="0" fillId="0" borderId="1" xfId="0" applyNumberFormat="1" applyFill="1" applyBorder="1"/>
    <xf numFmtId="0" fontId="0" fillId="0" borderId="1" xfId="0" applyFill="1" applyBorder="1"/>
    <xf numFmtId="0" fontId="0" fillId="0" borderId="0" xfId="0" applyFill="1"/>
    <xf numFmtId="0" fontId="2" fillId="2" borderId="3" xfId="0" applyFont="1" applyFill="1" applyBorder="1" applyAlignment="1">
      <alignment horizontal="center" vertical="top"/>
    </xf>
    <xf numFmtId="0" fontId="4" fillId="0" borderId="1" xfId="0" applyFont="1" applyBorder="1" applyAlignment="1">
      <alignment horizontal="left"/>
    </xf>
    <xf numFmtId="0" fontId="5" fillId="0" borderId="1" xfId="0" applyFont="1" applyBorder="1"/>
    <xf numFmtId="0" fontId="5" fillId="0" borderId="1" xfId="0" applyFont="1" applyBorder="1" applyAlignment="1">
      <alignment horizontal="left"/>
    </xf>
    <xf numFmtId="0" fontId="5" fillId="0" borderId="1" xfId="0" applyFont="1" applyBorder="1" applyAlignment="1">
      <alignment horizontal="center"/>
    </xf>
    <xf numFmtId="0" fontId="5" fillId="0" borderId="1" xfId="0" applyFont="1" applyFill="1" applyBorder="1" applyAlignment="1">
      <alignment horizontal="left"/>
    </xf>
    <xf numFmtId="0" fontId="5" fillId="0" borderId="1" xfId="0" applyFont="1" applyFill="1" applyBorder="1" applyAlignment="1">
      <alignment horizontal="center"/>
    </xf>
    <xf numFmtId="0" fontId="7" fillId="3" borderId="5" xfId="0" applyFont="1" applyFill="1" applyBorder="1" applyAlignment="1">
      <alignment horizontal="left"/>
    </xf>
    <xf numFmtId="0" fontId="7" fillId="3" borderId="6" xfId="0" applyFont="1" applyFill="1" applyBorder="1" applyAlignment="1">
      <alignment horizontal="left"/>
    </xf>
    <xf numFmtId="0" fontId="7" fillId="3" borderId="7" xfId="0" applyFont="1" applyFill="1" applyBorder="1" applyAlignment="1">
      <alignment horizontal="left"/>
    </xf>
    <xf numFmtId="0" fontId="2" fillId="5" borderId="1" xfId="0" applyFont="1" applyFill="1" applyBorder="1" applyAlignment="1">
      <alignment horizontal="left"/>
    </xf>
    <xf numFmtId="0" fontId="5" fillId="0" borderId="1" xfId="0" applyFont="1" applyBorder="1" applyAlignment="1">
      <alignment horizontal="center" wrapText="1"/>
    </xf>
    <xf numFmtId="0" fontId="5" fillId="0" borderId="1" xfId="0" applyFont="1" applyBorder="1" applyAlignment="1">
      <alignment horizontal="left" wrapText="1"/>
    </xf>
    <xf numFmtId="0" fontId="10" fillId="0" borderId="1" xfId="0" applyFont="1" applyFill="1" applyBorder="1" applyAlignment="1">
      <alignment horizontal="left"/>
    </xf>
    <xf numFmtId="0" fontId="11" fillId="0" borderId="1" xfId="0" applyFont="1" applyBorder="1" applyAlignment="1">
      <alignment horizontal="left" wrapText="1"/>
    </xf>
    <xf numFmtId="0" fontId="11" fillId="0" borderId="2" xfId="0" applyFont="1" applyBorder="1" applyAlignment="1">
      <alignment horizontal="left" wrapText="1"/>
    </xf>
    <xf numFmtId="0" fontId="2" fillId="0" borderId="1" xfId="0" applyFont="1" applyFill="1" applyBorder="1" applyAlignment="1">
      <alignment horizontal="left" vertical="top"/>
    </xf>
    <xf numFmtId="0" fontId="0" fillId="0" borderId="1" xfId="0" applyBorder="1" applyAlignment="1">
      <alignment horizontal="left" vertical="top"/>
    </xf>
    <xf numFmtId="0" fontId="4" fillId="4" borderId="5" xfId="0" applyFont="1" applyFill="1" applyBorder="1" applyAlignment="1">
      <alignment horizontal="left" vertical="top" wrapText="1"/>
    </xf>
    <xf numFmtId="0" fontId="4" fillId="4" borderId="6" xfId="0" applyFont="1" applyFill="1" applyBorder="1" applyAlignment="1">
      <alignment horizontal="left" vertical="top" wrapText="1"/>
    </xf>
    <xf numFmtId="0" fontId="0" fillId="0" borderId="0" xfId="0" applyAlignment="1">
      <alignment horizontal="left" vertical="top"/>
    </xf>
    <xf numFmtId="0" fontId="0" fillId="0" borderId="11" xfId="0" applyBorder="1" applyAlignment="1">
      <alignment horizontal="left" vertical="top" wrapText="1"/>
    </xf>
    <xf numFmtId="0" fontId="0" fillId="0" borderId="0" xfId="0" applyAlignment="1">
      <alignment horizontal="left"/>
    </xf>
    <xf numFmtId="0" fontId="0" fillId="6" borderId="0" xfId="0" applyFill="1" applyAlignment="1">
      <alignment horizontal="left" vertical="top" wrapText="1"/>
    </xf>
    <xf numFmtId="0" fontId="2" fillId="5" borderId="1" xfId="0" applyFont="1" applyFill="1" applyBorder="1" applyAlignment="1" applyProtection="1">
      <alignment horizontal="left"/>
    </xf>
    <xf numFmtId="0" fontId="0" fillId="0" borderId="1" xfId="0" applyNumberFormat="1" applyBorder="1" applyAlignment="1" applyProtection="1">
      <alignment horizontal="center" vertical="top"/>
    </xf>
    <xf numFmtId="0" fontId="0" fillId="0" borderId="0" xfId="0" applyProtection="1"/>
    <xf numFmtId="0" fontId="3" fillId="0" borderId="1" xfId="0" applyFont="1" applyBorder="1" applyAlignment="1" applyProtection="1">
      <alignment horizontal="left"/>
    </xf>
    <xf numFmtId="0" fontId="4" fillId="0" borderId="1" xfId="0" applyFont="1" applyBorder="1" applyAlignment="1" applyProtection="1">
      <alignment horizontal="left"/>
    </xf>
    <xf numFmtId="0" fontId="2" fillId="5" borderId="1" xfId="0" applyFont="1" applyFill="1" applyBorder="1" applyAlignment="1" applyProtection="1">
      <alignment horizontal="left" vertical="top"/>
    </xf>
    <xf numFmtId="0" fontId="0" fillId="0" borderId="1" xfId="0" applyFont="1" applyBorder="1" applyProtection="1"/>
    <xf numFmtId="0" fontId="5" fillId="0" borderId="1" xfId="0" applyFont="1" applyBorder="1" applyProtection="1"/>
    <xf numFmtId="0" fontId="12" fillId="0" borderId="0" xfId="0" applyFont="1" applyProtection="1"/>
    <xf numFmtId="0" fontId="5" fillId="0" borderId="1" xfId="0" applyFont="1" applyBorder="1" applyAlignment="1" applyProtection="1">
      <alignment horizontal="left"/>
    </xf>
    <xf numFmtId="0" fontId="0" fillId="0" borderId="1" xfId="0" applyBorder="1" applyProtection="1"/>
    <xf numFmtId="0" fontId="2" fillId="0" borderId="3" xfId="0" applyFont="1" applyFill="1" applyBorder="1" applyAlignment="1" applyProtection="1">
      <alignment horizontal="left" vertical="top"/>
    </xf>
    <xf numFmtId="0" fontId="5" fillId="0" borderId="1" xfId="0" applyFont="1" applyFill="1" applyBorder="1" applyAlignment="1" applyProtection="1">
      <alignment horizontal="left"/>
    </xf>
    <xf numFmtId="0" fontId="5" fillId="0" borderId="1" xfId="0" applyFont="1" applyFill="1" applyBorder="1" applyAlignment="1" applyProtection="1">
      <alignment horizontal="center"/>
    </xf>
    <xf numFmtId="0" fontId="0" fillId="0" borderId="1" xfId="0" applyNumberFormat="1" applyFill="1" applyBorder="1" applyAlignment="1" applyProtection="1">
      <alignment horizontal="center" vertical="top"/>
    </xf>
    <xf numFmtId="0" fontId="0" fillId="0" borderId="1" xfId="0" applyFill="1" applyBorder="1" applyProtection="1"/>
    <xf numFmtId="0" fontId="0" fillId="0" borderId="0" xfId="0" applyFill="1" applyProtection="1"/>
    <xf numFmtId="0" fontId="5" fillId="0" borderId="1" xfId="0" applyFont="1" applyBorder="1" applyAlignment="1" applyProtection="1">
      <alignment horizontal="center"/>
    </xf>
    <xf numFmtId="0" fontId="0" fillId="0" borderId="0" xfId="0" applyBorder="1" applyProtection="1"/>
    <xf numFmtId="0" fontId="0" fillId="0" borderId="1" xfId="0" applyBorder="1" applyAlignment="1" applyProtection="1">
      <alignment horizontal="center" vertical="top"/>
    </xf>
    <xf numFmtId="0" fontId="5" fillId="0" borderId="1" xfId="0" applyFont="1" applyBorder="1" applyAlignment="1" applyProtection="1">
      <alignment horizontal="center" wrapText="1"/>
      <protection locked="0"/>
    </xf>
    <xf numFmtId="0" fontId="0" fillId="0" borderId="1" xfId="0" applyBorder="1" applyProtection="1">
      <protection locked="0"/>
    </xf>
    <xf numFmtId="0" fontId="0" fillId="0" borderId="1" xfId="0" applyNumberFormat="1" applyBorder="1" applyAlignment="1" applyProtection="1">
      <alignment horizontal="left" vertical="top"/>
      <protection locked="0"/>
    </xf>
    <xf numFmtId="0" fontId="5" fillId="0" borderId="1" xfId="0" applyFont="1" applyBorder="1" applyAlignment="1">
      <alignment horizontal="center" vertical="top" wrapText="1"/>
    </xf>
    <xf numFmtId="0" fontId="5" fillId="0" borderId="1" xfId="0" applyFont="1" applyBorder="1" applyAlignment="1">
      <alignment horizontal="left" vertical="top" wrapText="1"/>
    </xf>
    <xf numFmtId="0" fontId="5" fillId="0" borderId="1" xfId="0" applyFont="1" applyBorder="1" applyAlignment="1">
      <alignment horizontal="center" vertical="top"/>
    </xf>
    <xf numFmtId="0" fontId="14" fillId="0" borderId="0" xfId="0" applyFont="1" applyAlignment="1">
      <alignment horizontal="left" vertical="center" indent="2"/>
    </xf>
    <xf numFmtId="0" fontId="5" fillId="0" borderId="1" xfId="0" applyFont="1" applyFill="1" applyBorder="1" applyAlignment="1" applyProtection="1">
      <alignment horizontal="left" vertical="top" wrapText="1"/>
      <protection locked="0"/>
    </xf>
    <xf numFmtId="8" fontId="5" fillId="0" borderId="1" xfId="0" applyNumberFormat="1" applyFont="1" applyFill="1" applyBorder="1" applyAlignment="1" applyProtection="1">
      <alignment horizontal="left" vertical="top" wrapText="1"/>
      <protection locked="0"/>
    </xf>
    <xf numFmtId="6" fontId="5" fillId="0" borderId="1" xfId="0" applyNumberFormat="1" applyFont="1" applyFill="1" applyBorder="1" applyAlignment="1" applyProtection="1">
      <alignment horizontal="left" vertical="top" wrapText="1"/>
      <protection locked="0"/>
    </xf>
    <xf numFmtId="6" fontId="5" fillId="0" borderId="1" xfId="0" applyNumberFormat="1" applyFont="1" applyFill="1" applyBorder="1" applyAlignment="1" applyProtection="1">
      <alignment horizontal="right" vertical="top"/>
      <protection locked="0"/>
    </xf>
    <xf numFmtId="0" fontId="0" fillId="0" borderId="1" xfId="0" applyBorder="1" applyAlignment="1" applyProtection="1">
      <alignment horizontal="left"/>
      <protection locked="0"/>
    </xf>
    <xf numFmtId="0" fontId="0" fillId="0" borderId="1" xfId="0" applyBorder="1" applyAlignment="1" applyProtection="1">
      <alignment horizontal="left"/>
    </xf>
    <xf numFmtId="0" fontId="0" fillId="0" borderId="1" xfId="0" applyBorder="1" applyAlignment="1">
      <alignment horizontal="left"/>
    </xf>
    <xf numFmtId="0" fontId="0" fillId="0" borderId="0" xfId="0" applyFill="1" applyBorder="1"/>
    <xf numFmtId="0" fontId="10" fillId="0" borderId="1" xfId="0" applyFont="1" applyBorder="1" applyAlignment="1" applyProtection="1">
      <alignment horizontal="left" vertical="top" wrapText="1"/>
      <protection locked="0"/>
    </xf>
    <xf numFmtId="0" fontId="5" fillId="6" borderId="1" xfId="0" applyFont="1" applyFill="1" applyBorder="1" applyAlignment="1" applyProtection="1">
      <alignment horizontal="left" vertical="top"/>
      <protection locked="0"/>
    </xf>
    <xf numFmtId="0" fontId="5" fillId="0" borderId="1" xfId="0" quotePrefix="1" applyFont="1" applyBorder="1" applyAlignment="1">
      <alignment horizontal="left" wrapText="1"/>
    </xf>
    <xf numFmtId="0" fontId="10" fillId="0" borderId="8" xfId="0" applyFont="1" applyBorder="1" applyAlignment="1" applyProtection="1">
      <alignment horizontal="left" vertical="top" wrapText="1"/>
      <protection locked="0"/>
    </xf>
    <xf numFmtId="0" fontId="16" fillId="0" borderId="5" xfId="0" applyFont="1" applyBorder="1" applyAlignment="1" applyProtection="1">
      <alignment horizontal="left" vertical="top" wrapText="1"/>
      <protection locked="0"/>
    </xf>
    <xf numFmtId="0" fontId="2" fillId="2" borderId="3" xfId="0" applyFont="1" applyFill="1" applyBorder="1" applyAlignment="1">
      <alignment horizontal="center" vertical="top"/>
    </xf>
    <xf numFmtId="0" fontId="10" fillId="0" borderId="8" xfId="0" quotePrefix="1"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1" xfId="0" applyFont="1" applyBorder="1" applyAlignment="1" applyProtection="1">
      <alignment horizontal="left" vertical="top"/>
      <protection locked="0"/>
    </xf>
    <xf numFmtId="0" fontId="5" fillId="0" borderId="1" xfId="0" quotePrefix="1" applyFont="1" applyBorder="1" applyAlignment="1" applyProtection="1">
      <alignment horizontal="left" vertical="top" wrapText="1"/>
      <protection locked="0"/>
    </xf>
    <xf numFmtId="9" fontId="10" fillId="0" borderId="8" xfId="1" applyFont="1" applyBorder="1" applyAlignment="1" applyProtection="1">
      <alignment horizontal="left" vertical="top" wrapText="1"/>
      <protection locked="0"/>
    </xf>
    <xf numFmtId="0" fontId="16" fillId="0" borderId="5" xfId="0" applyFont="1" applyBorder="1" applyAlignment="1" applyProtection="1">
      <alignment horizontal="right" vertical="top" wrapText="1"/>
      <protection locked="0"/>
    </xf>
    <xf numFmtId="0" fontId="11" fillId="0" borderId="1" xfId="0" applyFont="1" applyBorder="1" applyAlignment="1" applyProtection="1">
      <alignment horizontal="right" vertical="top" wrapText="1"/>
      <protection locked="0"/>
    </xf>
    <xf numFmtId="0" fontId="5" fillId="6" borderId="1" xfId="0" quotePrefix="1" applyFont="1" applyFill="1" applyBorder="1" applyAlignment="1" applyProtection="1">
      <alignment horizontal="left" vertical="top" wrapText="1"/>
      <protection locked="0"/>
    </xf>
    <xf numFmtId="0" fontId="5" fillId="0" borderId="1" xfId="0" quotePrefix="1" applyFont="1" applyBorder="1" applyAlignment="1">
      <alignment horizontal="left"/>
    </xf>
    <xf numFmtId="10" fontId="17" fillId="6" borderId="1" xfId="1" applyNumberFormat="1" applyFont="1" applyFill="1" applyBorder="1" applyAlignment="1" applyProtection="1">
      <alignment horizontal="left" vertical="top"/>
    </xf>
    <xf numFmtId="6" fontId="10" fillId="0" borderId="1" xfId="0" applyNumberFormat="1" applyFont="1" applyFill="1" applyBorder="1" applyAlignment="1" applyProtection="1">
      <alignment horizontal="right" vertical="top"/>
      <protection locked="0"/>
    </xf>
    <xf numFmtId="165" fontId="10" fillId="0" borderId="1" xfId="0" applyNumberFormat="1" applyFont="1" applyBorder="1" applyAlignment="1" applyProtection="1">
      <alignment horizontal="right" vertical="top"/>
      <protection locked="0"/>
    </xf>
    <xf numFmtId="165" fontId="10" fillId="6" borderId="1" xfId="0" applyNumberFormat="1" applyFont="1" applyFill="1" applyBorder="1" applyAlignment="1" applyProtection="1">
      <alignment horizontal="right" vertical="top"/>
    </xf>
    <xf numFmtId="9" fontId="17" fillId="6" borderId="1" xfId="1" applyFont="1" applyFill="1" applyBorder="1" applyAlignment="1" applyProtection="1">
      <alignment horizontal="left" vertical="top"/>
    </xf>
    <xf numFmtId="0" fontId="10" fillId="0" borderId="1" xfId="0" applyFont="1" applyBorder="1" applyAlignment="1">
      <alignment horizontal="center"/>
    </xf>
    <xf numFmtId="165" fontId="10" fillId="0" borderId="1" xfId="0" applyNumberFormat="1" applyFont="1" applyBorder="1" applyAlignment="1" applyProtection="1">
      <alignment vertical="top"/>
      <protection locked="0"/>
    </xf>
    <xf numFmtId="0" fontId="10" fillId="0" borderId="1" xfId="0" applyFont="1" applyBorder="1" applyAlignment="1" applyProtection="1">
      <alignment horizontal="center" wrapText="1"/>
      <protection locked="0"/>
    </xf>
    <xf numFmtId="165" fontId="10" fillId="0" borderId="1" xfId="0" applyNumberFormat="1" applyFont="1" applyFill="1" applyBorder="1" applyAlignment="1" applyProtection="1">
      <alignment horizontal="left" vertical="top"/>
      <protection locked="0"/>
    </xf>
    <xf numFmtId="0" fontId="17" fillId="0" borderId="0" xfId="0" applyFont="1"/>
    <xf numFmtId="9" fontId="17" fillId="0" borderId="0" xfId="1" applyFont="1" applyAlignment="1">
      <alignment horizontal="left"/>
    </xf>
    <xf numFmtId="0" fontId="10" fillId="0" borderId="1" xfId="0" applyFont="1" applyBorder="1" applyAlignment="1">
      <alignment horizontal="center" wrapText="1"/>
    </xf>
    <xf numFmtId="0" fontId="17" fillId="0" borderId="1" xfId="0" applyNumberFormat="1" applyFont="1" applyBorder="1" applyAlignment="1">
      <alignment horizontal="left" vertical="top"/>
    </xf>
    <xf numFmtId="42" fontId="5" fillId="0" borderId="0" xfId="2" applyFont="1"/>
    <xf numFmtId="42" fontId="10" fillId="6" borderId="1" xfId="2" applyFont="1" applyFill="1" applyBorder="1" applyAlignment="1" applyProtection="1">
      <alignment horizontal="left" vertical="top" wrapText="1"/>
      <protection locked="0"/>
    </xf>
    <xf numFmtId="42" fontId="10" fillId="6" borderId="1" xfId="2" applyFont="1" applyFill="1" applyBorder="1" applyAlignment="1" applyProtection="1">
      <alignment horizontal="left" vertical="top" wrapText="1"/>
    </xf>
    <xf numFmtId="165" fontId="5" fillId="0" borderId="1" xfId="0" applyNumberFormat="1" applyFont="1" applyBorder="1" applyAlignment="1" applyProtection="1">
      <alignment horizontal="left" vertical="top" wrapText="1"/>
      <protection locked="0"/>
    </xf>
    <xf numFmtId="0" fontId="0" fillId="0" borderId="1" xfId="0" applyNumberFormat="1" applyFont="1" applyBorder="1" applyAlignment="1" applyProtection="1">
      <alignment horizontal="left" vertical="top"/>
      <protection locked="0"/>
    </xf>
    <xf numFmtId="0" fontId="0" fillId="0" borderId="1" xfId="0" applyNumberFormat="1" applyFont="1" applyBorder="1"/>
    <xf numFmtId="0" fontId="18" fillId="0" borderId="1" xfId="0" quotePrefix="1" applyFont="1" applyBorder="1" applyAlignment="1" applyProtection="1">
      <alignment horizontal="left" vertical="top" wrapText="1"/>
      <protection locked="0"/>
    </xf>
    <xf numFmtId="0" fontId="19" fillId="7" borderId="16" xfId="4"/>
    <xf numFmtId="44" fontId="16" fillId="0" borderId="1" xfId="3" applyFont="1" applyBorder="1" applyAlignment="1">
      <alignment horizontal="center" vertical="top"/>
    </xf>
    <xf numFmtId="0" fontId="20" fillId="8" borderId="0" xfId="0" applyFont="1" applyFill="1"/>
    <xf numFmtId="44" fontId="19" fillId="7" borderId="16" xfId="3" applyFont="1" applyFill="1" applyBorder="1"/>
    <xf numFmtId="44" fontId="20" fillId="8" borderId="0" xfId="3" applyFont="1" applyFill="1"/>
    <xf numFmtId="0" fontId="22" fillId="9" borderId="17" xfId="5" applyFont="1" applyFill="1" applyBorder="1" applyAlignment="1">
      <alignment horizontal="left"/>
    </xf>
    <xf numFmtId="0" fontId="21" fillId="0" borderId="0" xfId="5"/>
    <xf numFmtId="0" fontId="21" fillId="0" borderId="18" xfId="5" applyFont="1" applyBorder="1"/>
    <xf numFmtId="0" fontId="23" fillId="0" borderId="19" xfId="5" applyFont="1" applyBorder="1" applyAlignment="1" applyProtection="1">
      <alignment horizontal="center" vertical="top"/>
      <protection locked="0"/>
    </xf>
    <xf numFmtId="0" fontId="21" fillId="0" borderId="20" xfId="5" applyBorder="1"/>
    <xf numFmtId="0" fontId="23" fillId="0" borderId="21" xfId="5" applyFont="1" applyBorder="1"/>
    <xf numFmtId="0" fontId="23" fillId="0" borderId="22" xfId="5" applyFont="1" applyBorder="1"/>
    <xf numFmtId="0" fontId="23" fillId="0" borderId="19" xfId="5" applyFont="1" applyBorder="1"/>
    <xf numFmtId="0" fontId="23" fillId="0" borderId="23" xfId="5" applyFont="1" applyBorder="1"/>
    <xf numFmtId="0" fontId="24" fillId="0" borderId="0" xfId="5" applyFont="1" applyBorder="1" applyAlignment="1">
      <alignment horizontal="left" vertical="top" wrapText="1"/>
    </xf>
    <xf numFmtId="0" fontId="24" fillId="0" borderId="23" xfId="5" applyFont="1" applyBorder="1" applyAlignment="1" applyProtection="1">
      <alignment horizontal="right" wrapText="1"/>
      <protection locked="0"/>
    </xf>
    <xf numFmtId="44" fontId="10" fillId="0" borderId="23" xfId="3" applyFont="1" applyBorder="1" applyAlignment="1">
      <alignment horizontal="center" vertical="top"/>
    </xf>
    <xf numFmtId="0" fontId="24" fillId="0" borderId="0" xfId="5" applyFont="1" applyBorder="1" applyAlignment="1">
      <alignment vertical="center" wrapText="1"/>
    </xf>
    <xf numFmtId="0" fontId="24" fillId="0" borderId="21" xfId="5" applyFont="1" applyFill="1" applyBorder="1" applyAlignment="1" applyProtection="1">
      <alignment horizontal="right" wrapText="1"/>
      <protection locked="0"/>
    </xf>
    <xf numFmtId="0" fontId="25" fillId="0" borderId="21" xfId="5" applyFont="1" applyBorder="1" applyAlignment="1" applyProtection="1">
      <alignment horizontal="right" wrapText="1"/>
      <protection locked="0"/>
    </xf>
    <xf numFmtId="44" fontId="10" fillId="0" borderId="21" xfId="3" applyFont="1" applyBorder="1" applyAlignment="1">
      <alignment horizontal="center" vertical="top"/>
    </xf>
    <xf numFmtId="0" fontId="21" fillId="0" borderId="24" xfId="5" applyBorder="1"/>
    <xf numFmtId="3" fontId="23" fillId="0" borderId="25" xfId="5" applyNumberFormat="1" applyFont="1" applyBorder="1" applyAlignment="1">
      <alignment horizontal="right"/>
    </xf>
    <xf numFmtId="3" fontId="23" fillId="0" borderId="23" xfId="5" applyNumberFormat="1" applyFont="1" applyBorder="1" applyAlignment="1">
      <alignment horizontal="right"/>
    </xf>
    <xf numFmtId="3" fontId="25" fillId="0" borderId="23" xfId="5" applyNumberFormat="1" applyFont="1" applyBorder="1" applyAlignment="1">
      <alignment horizontal="right"/>
    </xf>
    <xf numFmtId="9" fontId="23" fillId="0" borderId="23" xfId="5" applyNumberFormat="1" applyFont="1" applyBorder="1" applyAlignment="1">
      <alignment horizontal="center"/>
    </xf>
    <xf numFmtId="9" fontId="25" fillId="0" borderId="23" xfId="5" applyNumberFormat="1" applyFont="1" applyBorder="1" applyAlignment="1">
      <alignment horizontal="center"/>
    </xf>
    <xf numFmtId="4" fontId="24" fillId="0" borderId="23" xfId="5" applyNumberFormat="1" applyFont="1" applyBorder="1" applyAlignment="1">
      <alignment horizontal="right" vertical="top"/>
    </xf>
    <xf numFmtId="4" fontId="25" fillId="0" borderId="23" xfId="5" applyNumberFormat="1" applyFont="1" applyBorder="1" applyAlignment="1">
      <alignment horizontal="right" vertical="top"/>
    </xf>
    <xf numFmtId="3" fontId="30" fillId="0" borderId="27" xfId="5" applyNumberFormat="1" applyFont="1" applyBorder="1" applyAlignment="1">
      <alignment horizontal="right"/>
    </xf>
    <xf numFmtId="0" fontId="23" fillId="0" borderId="28" xfId="5" applyFont="1" applyBorder="1" applyAlignment="1">
      <alignment horizontal="center"/>
    </xf>
    <xf numFmtId="0" fontId="23" fillId="0" borderId="0" xfId="5" applyFont="1" applyBorder="1" applyAlignment="1">
      <alignment horizontal="center"/>
    </xf>
    <xf numFmtId="0" fontId="23" fillId="0" borderId="29" xfId="5" applyFont="1" applyBorder="1" applyAlignment="1">
      <alignment horizontal="center"/>
    </xf>
    <xf numFmtId="0" fontId="23" fillId="0" borderId="30" xfId="5" applyFont="1" applyBorder="1" applyAlignment="1">
      <alignment horizontal="center"/>
    </xf>
    <xf numFmtId="0" fontId="23" fillId="0" borderId="32" xfId="5" applyFont="1" applyBorder="1" applyAlignment="1">
      <alignment horizontal="center"/>
    </xf>
    <xf numFmtId="0" fontId="10" fillId="0" borderId="1" xfId="0" applyFont="1" applyBorder="1" applyAlignment="1">
      <alignment horizontal="left" vertical="top"/>
    </xf>
    <xf numFmtId="44" fontId="31" fillId="6" borderId="16" xfId="3" applyFont="1" applyFill="1" applyBorder="1"/>
    <xf numFmtId="44" fontId="10" fillId="0" borderId="1" xfId="3" applyFont="1" applyBorder="1" applyAlignment="1">
      <alignment horizontal="left" vertical="top"/>
    </xf>
    <xf numFmtId="165" fontId="5" fillId="6" borderId="1" xfId="0" applyNumberFormat="1" applyFont="1" applyFill="1" applyBorder="1" applyAlignment="1" applyProtection="1">
      <alignment horizontal="left" vertical="top" wrapText="1"/>
      <protection locked="0"/>
    </xf>
    <xf numFmtId="0" fontId="5" fillId="6" borderId="1" xfId="0" applyFont="1" applyFill="1" applyBorder="1" applyAlignment="1">
      <alignment horizontal="center" wrapText="1"/>
    </xf>
    <xf numFmtId="9" fontId="0" fillId="6" borderId="1" xfId="1" applyFont="1" applyFill="1" applyBorder="1" applyAlignment="1" applyProtection="1">
      <alignment horizontal="left" vertical="top"/>
    </xf>
    <xf numFmtId="0" fontId="0" fillId="6" borderId="1" xfId="0" applyFill="1" applyBorder="1"/>
    <xf numFmtId="9" fontId="5" fillId="6" borderId="1" xfId="1" applyFont="1" applyFill="1" applyBorder="1" applyAlignment="1" applyProtection="1">
      <alignment horizontal="left" vertical="top" wrapText="1"/>
      <protection locked="0"/>
    </xf>
    <xf numFmtId="0" fontId="0" fillId="6" borderId="1" xfId="0" applyNumberFormat="1" applyFont="1" applyFill="1" applyBorder="1" applyAlignment="1" applyProtection="1">
      <alignment horizontal="left" vertical="top"/>
      <protection locked="0"/>
    </xf>
    <xf numFmtId="0" fontId="5" fillId="6" borderId="1" xfId="0" applyFont="1" applyFill="1" applyBorder="1" applyAlignment="1" applyProtection="1">
      <alignment horizontal="center" wrapText="1"/>
      <protection locked="0"/>
    </xf>
    <xf numFmtId="165" fontId="5" fillId="6" borderId="2" xfId="0" applyNumberFormat="1" applyFont="1" applyFill="1" applyBorder="1" applyAlignment="1" applyProtection="1">
      <alignment horizontal="left" vertical="top" wrapText="1"/>
    </xf>
    <xf numFmtId="0" fontId="5" fillId="6" borderId="2" xfId="0" applyFont="1" applyFill="1" applyBorder="1" applyAlignment="1">
      <alignment horizontal="center" wrapText="1"/>
    </xf>
    <xf numFmtId="0" fontId="0" fillId="6" borderId="2" xfId="0" applyNumberFormat="1" applyFont="1" applyFill="1" applyBorder="1" applyProtection="1">
      <protection locked="0"/>
    </xf>
    <xf numFmtId="0" fontId="5" fillId="6" borderId="1" xfId="0" applyFont="1" applyFill="1" applyBorder="1" applyAlignment="1">
      <alignment horizontal="center"/>
    </xf>
    <xf numFmtId="0" fontId="0" fillId="6" borderId="1" xfId="0" applyNumberFormat="1" applyFill="1" applyBorder="1"/>
    <xf numFmtId="0" fontId="32" fillId="0" borderId="1" xfId="0" applyFont="1" applyBorder="1" applyAlignment="1">
      <alignment horizontal="left" vertical="top"/>
    </xf>
    <xf numFmtId="0" fontId="32" fillId="0" borderId="1" xfId="0" applyFont="1" applyFill="1" applyBorder="1" applyAlignment="1" applyProtection="1">
      <alignment vertical="top" wrapText="1"/>
      <protection locked="0"/>
    </xf>
    <xf numFmtId="0" fontId="33" fillId="0" borderId="1" xfId="0" applyFont="1" applyBorder="1"/>
    <xf numFmtId="44" fontId="32" fillId="0" borderId="1" xfId="3" applyFont="1" applyBorder="1" applyAlignment="1">
      <alignment horizontal="left" vertical="top"/>
    </xf>
    <xf numFmtId="44" fontId="34" fillId="0" borderId="1" xfId="3" applyFont="1" applyBorder="1" applyAlignment="1">
      <alignment horizontal="center" vertical="top"/>
    </xf>
    <xf numFmtId="10" fontId="35" fillId="0" borderId="31" xfId="5" applyNumberFormat="1" applyFont="1" applyBorder="1" applyAlignment="1">
      <alignment horizontal="right"/>
    </xf>
    <xf numFmtId="3" fontId="36" fillId="6" borderId="23" xfId="5" applyNumberFormat="1" applyFont="1" applyFill="1" applyBorder="1" applyAlignment="1">
      <alignment horizontal="right"/>
    </xf>
    <xf numFmtId="44" fontId="10" fillId="0" borderId="1" xfId="3" quotePrefix="1" applyFont="1" applyBorder="1" applyAlignment="1">
      <alignment vertical="top"/>
    </xf>
    <xf numFmtId="8" fontId="10" fillId="0" borderId="1" xfId="3" applyNumberFormat="1" applyFont="1" applyBorder="1" applyAlignment="1">
      <alignment horizontal="right" vertical="top"/>
    </xf>
    <xf numFmtId="44" fontId="10" fillId="6" borderId="16" xfId="3" applyFont="1" applyFill="1" applyBorder="1"/>
    <xf numFmtId="0" fontId="5" fillId="0" borderId="1" xfId="0" applyFont="1" applyBorder="1" applyAlignment="1" applyProtection="1">
      <alignment horizontal="left" vertical="top"/>
    </xf>
    <xf numFmtId="0" fontId="22" fillId="9" borderId="17" xfId="5" quotePrefix="1" applyFont="1" applyFill="1" applyBorder="1" applyAlignment="1">
      <alignment horizontal="left"/>
    </xf>
    <xf numFmtId="0" fontId="21" fillId="0" borderId="26" xfId="5" quotePrefix="1" applyBorder="1" applyAlignment="1">
      <alignment horizontal="left"/>
    </xf>
    <xf numFmtId="6" fontId="11" fillId="0" borderId="1" xfId="0" applyNumberFormat="1" applyFont="1" applyFill="1" applyBorder="1" applyAlignment="1" applyProtection="1">
      <alignment horizontal="right" vertical="top"/>
      <protection locked="0"/>
    </xf>
    <xf numFmtId="0" fontId="39" fillId="0" borderId="1" xfId="0" applyFont="1" applyBorder="1" applyAlignment="1">
      <alignment horizontal="left"/>
    </xf>
    <xf numFmtId="44" fontId="5" fillId="0" borderId="1" xfId="0" applyNumberFormat="1" applyFont="1" applyBorder="1"/>
    <xf numFmtId="0" fontId="36" fillId="6" borderId="0" xfId="5" applyFont="1" applyFill="1"/>
    <xf numFmtId="3" fontId="23" fillId="6" borderId="23" xfId="5" applyNumberFormat="1" applyFont="1" applyFill="1" applyBorder="1" applyAlignment="1">
      <alignment horizontal="right"/>
    </xf>
    <xf numFmtId="0" fontId="38" fillId="4" borderId="5" xfId="0" applyFont="1" applyFill="1" applyBorder="1" applyAlignment="1" applyProtection="1">
      <alignment horizontal="left"/>
      <protection locked="0"/>
    </xf>
    <xf numFmtId="0" fontId="38" fillId="4" borderId="6" xfId="0" applyFont="1" applyFill="1" applyBorder="1" applyAlignment="1" applyProtection="1">
      <alignment horizontal="left"/>
      <protection locked="0"/>
    </xf>
    <xf numFmtId="0" fontId="38" fillId="4" borderId="7" xfId="0" applyFont="1" applyFill="1" applyBorder="1" applyAlignment="1" applyProtection="1">
      <alignment horizontal="left"/>
      <protection locked="0"/>
    </xf>
    <xf numFmtId="0" fontId="5" fillId="0" borderId="8"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5" fillId="0" borderId="10" xfId="0" applyFont="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12" xfId="0" applyFont="1" applyBorder="1" applyAlignment="1" applyProtection="1">
      <alignment horizontal="left" vertical="top" wrapText="1"/>
      <protection locked="0"/>
    </xf>
    <xf numFmtId="0" fontId="5" fillId="0" borderId="13" xfId="0" applyFont="1" applyBorder="1" applyAlignment="1" applyProtection="1">
      <alignment horizontal="left" vertical="top" wrapText="1"/>
      <protection locked="0"/>
    </xf>
    <xf numFmtId="0" fontId="5" fillId="0" borderId="14" xfId="0" applyFont="1" applyBorder="1" applyAlignment="1" applyProtection="1">
      <alignment horizontal="left" vertical="top" wrapText="1"/>
      <protection locked="0"/>
    </xf>
    <xf numFmtId="0" fontId="5" fillId="0" borderId="15" xfId="0" applyFont="1" applyBorder="1" applyAlignment="1" applyProtection="1">
      <alignment horizontal="left" vertical="top" wrapText="1"/>
      <protection locked="0"/>
    </xf>
    <xf numFmtId="0" fontId="5" fillId="0" borderId="5" xfId="0" quotePrefix="1"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5" xfId="0" applyFont="1" applyBorder="1" applyAlignment="1" applyProtection="1">
      <alignment horizontal="left" vertical="top" wrapText="1"/>
      <protection locked="0"/>
    </xf>
    <xf numFmtId="164" fontId="13" fillId="0" borderId="8" xfId="0" applyNumberFormat="1" applyFont="1" applyFill="1" applyBorder="1" applyAlignment="1" applyProtection="1">
      <alignment horizontal="left" vertical="top" wrapText="1"/>
      <protection locked="0"/>
    </xf>
    <xf numFmtId="164" fontId="13" fillId="0" borderId="10" xfId="0" applyNumberFormat="1" applyFont="1" applyFill="1" applyBorder="1" applyAlignment="1" applyProtection="1">
      <alignment horizontal="left" vertical="top" wrapText="1"/>
      <protection locked="0"/>
    </xf>
    <xf numFmtId="164" fontId="10" fillId="0" borderId="11" xfId="0" applyNumberFormat="1" applyFont="1" applyFill="1" applyBorder="1" applyAlignment="1" applyProtection="1">
      <alignment horizontal="left" vertical="top" wrapText="1"/>
      <protection locked="0"/>
    </xf>
    <xf numFmtId="164" fontId="10" fillId="0" borderId="12" xfId="0" applyNumberFormat="1" applyFont="1" applyFill="1" applyBorder="1" applyAlignment="1" applyProtection="1">
      <alignment horizontal="left" vertical="top" wrapText="1"/>
      <protection locked="0"/>
    </xf>
    <xf numFmtId="164" fontId="10" fillId="0" borderId="13" xfId="0" applyNumberFormat="1" applyFont="1" applyFill="1" applyBorder="1" applyAlignment="1" applyProtection="1">
      <alignment horizontal="center" vertical="top" wrapText="1"/>
      <protection locked="0"/>
    </xf>
    <xf numFmtId="164" fontId="10" fillId="0" borderId="15" xfId="0" applyNumberFormat="1" applyFont="1" applyFill="1" applyBorder="1" applyAlignment="1" applyProtection="1">
      <alignment horizontal="center" vertical="top" wrapText="1"/>
      <protection locked="0"/>
    </xf>
    <xf numFmtId="0" fontId="10" fillId="0" borderId="5" xfId="0" applyFont="1" applyBorder="1" applyAlignment="1" applyProtection="1">
      <alignment horizontal="left" vertical="top"/>
      <protection locked="0"/>
    </xf>
    <xf numFmtId="0" fontId="10" fillId="0" borderId="7" xfId="0" applyFont="1" applyBorder="1" applyAlignment="1" applyProtection="1">
      <alignment horizontal="left" vertical="top"/>
      <protection locked="0"/>
    </xf>
    <xf numFmtId="0" fontId="10" fillId="0" borderId="5" xfId="0" applyFont="1" applyBorder="1" applyAlignment="1" applyProtection="1">
      <alignment horizontal="left" vertical="top" wrapText="1"/>
      <protection locked="0"/>
    </xf>
    <xf numFmtId="0" fontId="10" fillId="0" borderId="7" xfId="0" applyFont="1" applyBorder="1" applyAlignment="1" applyProtection="1">
      <alignment horizontal="left" vertical="top" wrapText="1"/>
      <protection locked="0"/>
    </xf>
    <xf numFmtId="0" fontId="5" fillId="0" borderId="8" xfId="0" quotePrefix="1" applyFont="1" applyBorder="1" applyAlignment="1" applyProtection="1">
      <alignment vertical="top" wrapText="1"/>
      <protection locked="0"/>
    </xf>
    <xf numFmtId="0" fontId="5" fillId="0" borderId="9" xfId="0" quotePrefix="1" applyFont="1" applyBorder="1" applyAlignment="1" applyProtection="1">
      <alignment vertical="top" wrapText="1"/>
      <protection locked="0"/>
    </xf>
    <xf numFmtId="0" fontId="5" fillId="0" borderId="10" xfId="0" quotePrefix="1" applyFont="1" applyBorder="1" applyAlignment="1" applyProtection="1">
      <alignment vertical="top" wrapText="1"/>
      <protection locked="0"/>
    </xf>
    <xf numFmtId="0" fontId="2" fillId="2" borderId="2" xfId="0" applyFont="1" applyFill="1" applyBorder="1" applyAlignment="1" applyProtection="1">
      <alignment horizontal="center" vertical="top"/>
    </xf>
    <xf numFmtId="0" fontId="2" fillId="2" borderId="3" xfId="0" applyFont="1" applyFill="1" applyBorder="1" applyAlignment="1" applyProtection="1">
      <alignment horizontal="center" vertical="top"/>
    </xf>
    <xf numFmtId="0" fontId="2" fillId="2" borderId="4" xfId="0" applyFont="1" applyFill="1" applyBorder="1" applyAlignment="1" applyProtection="1">
      <alignment horizontal="center" vertical="top"/>
    </xf>
    <xf numFmtId="0" fontId="6" fillId="3" borderId="5" xfId="0" applyFont="1" applyFill="1" applyBorder="1" applyAlignment="1" applyProtection="1">
      <alignment horizontal="left"/>
    </xf>
    <xf numFmtId="0" fontId="6" fillId="3" borderId="6" xfId="0" applyFont="1" applyFill="1" applyBorder="1" applyAlignment="1" applyProtection="1">
      <alignment horizontal="left"/>
    </xf>
    <xf numFmtId="0" fontId="6" fillId="3" borderId="7" xfId="0" applyFont="1" applyFill="1" applyBorder="1" applyAlignment="1" applyProtection="1">
      <alignment horizontal="left"/>
    </xf>
    <xf numFmtId="0" fontId="7" fillId="3" borderId="1" xfId="0" applyFont="1" applyFill="1" applyBorder="1" applyAlignment="1" applyProtection="1">
      <alignment horizontal="left"/>
    </xf>
    <xf numFmtId="0" fontId="7" fillId="3" borderId="5" xfId="0" applyFont="1" applyFill="1" applyBorder="1" applyAlignment="1" applyProtection="1">
      <alignment horizontal="left" vertical="center"/>
    </xf>
    <xf numFmtId="0" fontId="7" fillId="3" borderId="6" xfId="0" applyFont="1" applyFill="1" applyBorder="1" applyAlignment="1" applyProtection="1">
      <alignment horizontal="left" vertical="center"/>
    </xf>
    <xf numFmtId="0" fontId="7" fillId="3" borderId="7" xfId="0" applyFont="1" applyFill="1" applyBorder="1" applyAlignment="1" applyProtection="1">
      <alignment horizontal="left" vertical="center"/>
    </xf>
    <xf numFmtId="0" fontId="10" fillId="0" borderId="8" xfId="0" quotePrefix="1" applyFont="1" applyBorder="1" applyAlignment="1" applyProtection="1">
      <alignment horizontal="left" vertical="top" wrapText="1"/>
      <protection locked="0"/>
    </xf>
    <xf numFmtId="0" fontId="10" fillId="0" borderId="9"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11" xfId="0" applyFont="1" applyBorder="1" applyAlignment="1" applyProtection="1">
      <alignment horizontal="left" vertical="top" wrapText="1"/>
      <protection locked="0"/>
    </xf>
    <xf numFmtId="0" fontId="10" fillId="0" borderId="0" xfId="0" applyFont="1" applyBorder="1" applyAlignment="1" applyProtection="1">
      <alignment horizontal="left" vertical="top" wrapText="1"/>
      <protection locked="0"/>
    </xf>
    <xf numFmtId="0" fontId="10" fillId="0" borderId="12" xfId="0" applyFont="1" applyBorder="1" applyAlignment="1" applyProtection="1">
      <alignment horizontal="left" vertical="top" wrapText="1"/>
      <protection locked="0"/>
    </xf>
    <xf numFmtId="0" fontId="10" fillId="0" borderId="13" xfId="0" applyFont="1" applyBorder="1" applyAlignment="1" applyProtection="1">
      <alignment horizontal="left" vertical="top" wrapText="1"/>
      <protection locked="0"/>
    </xf>
    <xf numFmtId="0" fontId="10" fillId="0" borderId="14" xfId="0" applyFont="1" applyBorder="1" applyAlignment="1" applyProtection="1">
      <alignment horizontal="left" vertical="top" wrapText="1"/>
      <protection locked="0"/>
    </xf>
    <xf numFmtId="0" fontId="10" fillId="0" borderId="15" xfId="0" applyFont="1" applyBorder="1" applyAlignment="1" applyProtection="1">
      <alignment horizontal="left" vertical="top" wrapText="1"/>
      <protection locked="0"/>
    </xf>
    <xf numFmtId="0" fontId="10" fillId="0" borderId="8"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10" fillId="0" borderId="10"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0" fontId="10" fillId="0" borderId="14" xfId="0" applyFont="1" applyBorder="1" applyAlignment="1" applyProtection="1">
      <alignment horizontal="left" vertical="center" wrapText="1"/>
      <protection locked="0"/>
    </xf>
    <xf numFmtId="0" fontId="10" fillId="0" borderId="15" xfId="0" applyFont="1" applyBorder="1" applyAlignment="1" applyProtection="1">
      <alignment horizontal="left" vertical="center" wrapText="1"/>
      <protection locked="0"/>
    </xf>
    <xf numFmtId="0" fontId="5" fillId="0" borderId="6" xfId="0" applyFont="1" applyBorder="1" applyAlignment="1" applyProtection="1">
      <alignment horizontal="left" vertical="top" wrapText="1"/>
      <protection locked="0"/>
    </xf>
    <xf numFmtId="0" fontId="7" fillId="3" borderId="5" xfId="0" applyFont="1" applyFill="1" applyBorder="1" applyAlignment="1" applyProtection="1">
      <alignment horizontal="left"/>
    </xf>
    <xf numFmtId="0" fontId="7" fillId="3" borderId="6" xfId="0" applyFont="1" applyFill="1" applyBorder="1" applyAlignment="1" applyProtection="1">
      <alignment horizontal="left"/>
    </xf>
    <xf numFmtId="0" fontId="7" fillId="3" borderId="7" xfId="0" applyFont="1" applyFill="1" applyBorder="1" applyAlignment="1" applyProtection="1">
      <alignment horizontal="left"/>
    </xf>
    <xf numFmtId="0" fontId="0" fillId="0" borderId="2" xfId="0" applyNumberFormat="1" applyBorder="1" applyAlignment="1" applyProtection="1">
      <alignment horizontal="center" vertical="top" wrapText="1"/>
    </xf>
    <xf numFmtId="0" fontId="0" fillId="0" borderId="3" xfId="0" applyNumberFormat="1" applyBorder="1" applyAlignment="1" applyProtection="1">
      <alignment horizontal="center" vertical="top" wrapText="1"/>
    </xf>
    <xf numFmtId="0" fontId="0" fillId="0" borderId="4" xfId="0" applyNumberFormat="1" applyBorder="1" applyAlignment="1" applyProtection="1">
      <alignment horizontal="center" vertical="top" wrapText="1"/>
    </xf>
    <xf numFmtId="0" fontId="4" fillId="4" borderId="5" xfId="0" applyFont="1" applyFill="1" applyBorder="1" applyAlignment="1" applyProtection="1">
      <alignment horizontal="left"/>
      <protection locked="0"/>
    </xf>
    <xf numFmtId="0" fontId="4" fillId="4" borderId="6" xfId="0" applyFont="1" applyFill="1" applyBorder="1" applyAlignment="1" applyProtection="1">
      <alignment horizontal="left"/>
      <protection locked="0"/>
    </xf>
    <xf numFmtId="0" fontId="4" fillId="4" borderId="7" xfId="0" applyFont="1" applyFill="1" applyBorder="1" applyAlignment="1" applyProtection="1">
      <alignment horizontal="left"/>
      <protection locked="0"/>
    </xf>
    <xf numFmtId="0" fontId="4" fillId="4" borderId="5" xfId="0" applyFont="1" applyFill="1" applyBorder="1" applyAlignment="1" applyProtection="1">
      <alignment horizontal="left" vertical="top" wrapText="1"/>
      <protection locked="0"/>
    </xf>
    <xf numFmtId="0" fontId="4" fillId="4" borderId="6" xfId="0" applyFont="1" applyFill="1" applyBorder="1" applyAlignment="1" applyProtection="1">
      <alignment horizontal="left" vertical="top" wrapText="1"/>
      <protection locked="0"/>
    </xf>
    <xf numFmtId="0" fontId="4" fillId="4" borderId="7" xfId="0" applyFont="1" applyFill="1" applyBorder="1" applyAlignment="1" applyProtection="1">
      <alignment horizontal="left" vertical="top" wrapText="1"/>
      <protection locked="0"/>
    </xf>
    <xf numFmtId="0" fontId="6" fillId="3" borderId="1" xfId="0" applyFont="1" applyFill="1" applyBorder="1" applyAlignment="1" applyProtection="1">
      <alignment horizontal="center"/>
    </xf>
    <xf numFmtId="0" fontId="7" fillId="3" borderId="5" xfId="0" applyFont="1" applyFill="1" applyBorder="1" applyAlignment="1" applyProtection="1">
      <alignment horizontal="center"/>
    </xf>
    <xf numFmtId="0" fontId="7" fillId="3" borderId="6" xfId="0" applyFont="1" applyFill="1" applyBorder="1" applyAlignment="1" applyProtection="1">
      <alignment horizontal="center"/>
    </xf>
    <xf numFmtId="0" fontId="7" fillId="3" borderId="7" xfId="0" applyFont="1" applyFill="1" applyBorder="1" applyAlignment="1" applyProtection="1">
      <alignment horizontal="center"/>
    </xf>
    <xf numFmtId="0" fontId="4" fillId="4" borderId="5"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0" fillId="0" borderId="5"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38" fillId="4" borderId="5" xfId="0" applyFont="1" applyFill="1" applyBorder="1" applyAlignment="1">
      <alignment horizontal="left" vertical="top" wrapText="1"/>
    </xf>
    <xf numFmtId="0" fontId="38" fillId="4" borderId="6" xfId="0" applyFont="1" applyFill="1" applyBorder="1" applyAlignment="1">
      <alignment horizontal="left" vertical="top" wrapText="1"/>
    </xf>
    <xf numFmtId="0" fontId="38" fillId="4" borderId="7" xfId="0" applyFont="1" applyFill="1" applyBorder="1" applyAlignment="1">
      <alignment horizontal="left" vertical="top" wrapText="1"/>
    </xf>
    <xf numFmtId="9" fontId="10" fillId="0" borderId="5" xfId="0" applyNumberFormat="1" applyFont="1" applyBorder="1" applyAlignment="1" applyProtection="1">
      <alignment horizontal="left" vertical="top" wrapText="1"/>
      <protection locked="0"/>
    </xf>
    <xf numFmtId="0" fontId="10" fillId="0" borderId="6" xfId="0" applyFont="1" applyBorder="1" applyAlignment="1" applyProtection="1">
      <alignment horizontal="left" vertical="top" wrapText="1"/>
      <protection locked="0"/>
    </xf>
    <xf numFmtId="10" fontId="10" fillId="0" borderId="5" xfId="1" applyNumberFormat="1" applyFont="1" applyBorder="1" applyAlignment="1" applyProtection="1">
      <alignment horizontal="left" vertical="top" wrapText="1"/>
      <protection locked="0"/>
    </xf>
    <xf numFmtId="10" fontId="10" fillId="0" borderId="6" xfId="1" applyNumberFormat="1" applyFont="1" applyBorder="1" applyAlignment="1" applyProtection="1">
      <alignment horizontal="left" vertical="top" wrapText="1"/>
      <protection locked="0"/>
    </xf>
    <xf numFmtId="10" fontId="10" fillId="0" borderId="7" xfId="1" applyNumberFormat="1" applyFont="1" applyBorder="1" applyAlignment="1" applyProtection="1">
      <alignment horizontal="left" vertical="top" wrapText="1"/>
      <protection locked="0"/>
    </xf>
    <xf numFmtId="10" fontId="10" fillId="0" borderId="5" xfId="1" applyNumberFormat="1" applyFont="1" applyFill="1" applyBorder="1" applyAlignment="1" applyProtection="1">
      <alignment horizontal="left" vertical="top" wrapText="1"/>
      <protection locked="0"/>
    </xf>
    <xf numFmtId="10" fontId="10" fillId="0" borderId="6" xfId="1" applyNumberFormat="1" applyFont="1" applyFill="1" applyBorder="1" applyAlignment="1" applyProtection="1">
      <alignment horizontal="left" vertical="top" wrapText="1"/>
      <protection locked="0"/>
    </xf>
    <xf numFmtId="10" fontId="10" fillId="0" borderId="7" xfId="1" applyNumberFormat="1" applyFont="1" applyFill="1" applyBorder="1" applyAlignment="1" applyProtection="1">
      <alignment horizontal="left" vertical="top" wrapText="1"/>
      <protection locked="0"/>
    </xf>
    <xf numFmtId="0" fontId="10" fillId="0" borderId="8" xfId="0" applyFont="1" applyFill="1" applyBorder="1" applyAlignment="1" applyProtection="1">
      <alignment horizontal="left" vertical="top" wrapText="1"/>
      <protection locked="0"/>
    </xf>
    <xf numFmtId="0" fontId="10" fillId="0" borderId="9" xfId="0" applyFont="1" applyFill="1" applyBorder="1" applyAlignment="1" applyProtection="1">
      <alignment horizontal="left" vertical="top" wrapText="1"/>
      <protection locked="0"/>
    </xf>
    <xf numFmtId="0" fontId="10" fillId="0" borderId="10" xfId="0" applyFont="1" applyFill="1" applyBorder="1" applyAlignment="1" applyProtection="1">
      <alignment horizontal="left" vertical="top" wrapText="1"/>
      <protection locked="0"/>
    </xf>
    <xf numFmtId="0" fontId="10" fillId="0" borderId="11" xfId="0" applyFont="1" applyFill="1" applyBorder="1" applyAlignment="1" applyProtection="1">
      <alignment horizontal="left" vertical="top" wrapText="1"/>
      <protection locked="0"/>
    </xf>
    <xf numFmtId="0" fontId="10" fillId="0" borderId="0" xfId="0" applyFont="1" applyFill="1" applyBorder="1" applyAlignment="1" applyProtection="1">
      <alignment horizontal="left" vertical="top" wrapText="1"/>
      <protection locked="0"/>
    </xf>
    <xf numFmtId="0" fontId="10" fillId="0" borderId="12" xfId="0" applyFont="1" applyFill="1" applyBorder="1" applyAlignment="1" applyProtection="1">
      <alignment horizontal="left" vertical="top" wrapText="1"/>
      <protection locked="0"/>
    </xf>
    <xf numFmtId="0" fontId="10" fillId="0" borderId="13" xfId="0" applyFont="1" applyFill="1" applyBorder="1" applyAlignment="1" applyProtection="1">
      <alignment horizontal="left" vertical="top" wrapText="1"/>
      <protection locked="0"/>
    </xf>
    <xf numFmtId="0" fontId="10" fillId="0" borderId="14" xfId="0" applyFont="1" applyFill="1" applyBorder="1" applyAlignment="1" applyProtection="1">
      <alignment horizontal="left" vertical="top" wrapText="1"/>
      <protection locked="0"/>
    </xf>
    <xf numFmtId="0" fontId="10" fillId="0" borderId="15" xfId="0" applyFont="1" applyFill="1" applyBorder="1" applyAlignment="1" applyProtection="1">
      <alignment horizontal="left" vertical="top" wrapText="1"/>
      <protection locked="0"/>
    </xf>
    <xf numFmtId="0" fontId="10" fillId="0" borderId="8" xfId="0" quotePrefix="1" applyFont="1" applyFill="1" applyBorder="1" applyAlignment="1" applyProtection="1">
      <alignment horizontal="left" vertical="top" wrapText="1"/>
      <protection locked="0"/>
    </xf>
    <xf numFmtId="0" fontId="2" fillId="2" borderId="2" xfId="0" applyFont="1" applyFill="1" applyBorder="1" applyAlignment="1">
      <alignment horizontal="center" vertical="top"/>
    </xf>
    <xf numFmtId="0" fontId="2" fillId="2" borderId="3" xfId="0" applyFont="1" applyFill="1" applyBorder="1" applyAlignment="1">
      <alignment horizontal="center" vertical="top"/>
    </xf>
    <xf numFmtId="0" fontId="2" fillId="2" borderId="4" xfId="0" applyFont="1" applyFill="1" applyBorder="1" applyAlignment="1">
      <alignment horizontal="center" vertical="top"/>
    </xf>
    <xf numFmtId="0" fontId="7" fillId="3" borderId="5" xfId="0" applyFont="1" applyFill="1" applyBorder="1" applyAlignment="1">
      <alignment horizontal="center"/>
    </xf>
    <xf numFmtId="0" fontId="7" fillId="3" borderId="6" xfId="0" applyFont="1" applyFill="1" applyBorder="1" applyAlignment="1">
      <alignment horizontal="center"/>
    </xf>
    <xf numFmtId="0" fontId="7" fillId="3" borderId="7" xfId="0" applyFont="1" applyFill="1" applyBorder="1" applyAlignment="1">
      <alignment horizontal="center"/>
    </xf>
    <xf numFmtId="0" fontId="7" fillId="3" borderId="5" xfId="0" quotePrefix="1" applyFont="1" applyFill="1" applyBorder="1" applyAlignment="1">
      <alignment horizontal="center"/>
    </xf>
    <xf numFmtId="0" fontId="0" fillId="0" borderId="11" xfId="0" applyBorder="1" applyAlignment="1">
      <alignment horizontal="left" vertical="top" wrapText="1"/>
    </xf>
    <xf numFmtId="0" fontId="0" fillId="0" borderId="13"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8" xfId="0" applyBorder="1" applyAlignment="1">
      <alignment horizontal="left" vertical="top" wrapText="1"/>
    </xf>
    <xf numFmtId="0" fontId="5" fillId="0" borderId="8" xfId="0" quotePrefix="1" applyFont="1" applyFill="1" applyBorder="1" applyAlignment="1" applyProtection="1">
      <alignment horizontal="left" vertical="top" wrapText="1"/>
      <protection locked="0"/>
    </xf>
    <xf numFmtId="0" fontId="5" fillId="0" borderId="9" xfId="0" applyFont="1" applyFill="1" applyBorder="1" applyAlignment="1" applyProtection="1">
      <alignment horizontal="left" vertical="top" wrapText="1"/>
      <protection locked="0"/>
    </xf>
    <xf numFmtId="0" fontId="5" fillId="0" borderId="10" xfId="0" applyFont="1" applyFill="1" applyBorder="1" applyAlignment="1" applyProtection="1">
      <alignment horizontal="left" vertical="top" wrapText="1"/>
      <protection locked="0"/>
    </xf>
    <xf numFmtId="0" fontId="5" fillId="0" borderId="11" xfId="0" applyFont="1" applyFill="1" applyBorder="1" applyAlignment="1" applyProtection="1">
      <alignment horizontal="left" vertical="top" wrapText="1"/>
      <protection locked="0"/>
    </xf>
    <xf numFmtId="0" fontId="5" fillId="0" borderId="0" xfId="0" applyFont="1" applyFill="1" applyBorder="1" applyAlignment="1" applyProtection="1">
      <alignment horizontal="left" vertical="top" wrapText="1"/>
      <protection locked="0"/>
    </xf>
    <xf numFmtId="0" fontId="5" fillId="0" borderId="12" xfId="0" applyFont="1" applyFill="1" applyBorder="1" applyAlignment="1" applyProtection="1">
      <alignment horizontal="left" vertical="top" wrapText="1"/>
      <protection locked="0"/>
    </xf>
    <xf numFmtId="0" fontId="5" fillId="0" borderId="13" xfId="0" applyFont="1" applyFill="1" applyBorder="1" applyAlignment="1" applyProtection="1">
      <alignment horizontal="left" vertical="top" wrapText="1"/>
      <protection locked="0"/>
    </xf>
    <xf numFmtId="0" fontId="5" fillId="0" borderId="14" xfId="0" applyFont="1" applyFill="1" applyBorder="1" applyAlignment="1" applyProtection="1">
      <alignment horizontal="left" vertical="top" wrapText="1"/>
      <protection locked="0"/>
    </xf>
    <xf numFmtId="0" fontId="5" fillId="0" borderId="15" xfId="0" applyFont="1" applyFill="1" applyBorder="1" applyAlignment="1" applyProtection="1">
      <alignment horizontal="left" vertical="top" wrapText="1"/>
      <protection locked="0"/>
    </xf>
    <xf numFmtId="0" fontId="10" fillId="0" borderId="8" xfId="0" applyFont="1" applyBorder="1" applyAlignment="1" applyProtection="1">
      <alignment horizontal="left" vertical="top" wrapText="1"/>
      <protection locked="0"/>
    </xf>
    <xf numFmtId="0" fontId="13" fillId="6" borderId="13" xfId="0" applyFont="1" applyFill="1" applyBorder="1" applyAlignment="1">
      <alignment horizontal="center" vertical="top" wrapText="1"/>
    </xf>
    <xf numFmtId="0" fontId="13" fillId="6" borderId="14" xfId="0" applyFont="1" applyFill="1" applyBorder="1" applyAlignment="1">
      <alignment horizontal="center" vertical="top" wrapText="1"/>
    </xf>
    <xf numFmtId="0" fontId="13" fillId="6" borderId="15" xfId="0" applyFont="1" applyFill="1" applyBorder="1" applyAlignment="1">
      <alignment horizontal="center" vertical="top" wrapText="1"/>
    </xf>
    <xf numFmtId="0" fontId="10" fillId="6" borderId="8" xfId="0" quotePrefix="1" applyFont="1" applyFill="1" applyBorder="1" applyAlignment="1" applyProtection="1">
      <alignment horizontal="left" vertical="top" wrapText="1"/>
      <protection locked="0"/>
    </xf>
    <xf numFmtId="0" fontId="10" fillId="6" borderId="9" xfId="0" applyFont="1" applyFill="1" applyBorder="1" applyAlignment="1" applyProtection="1">
      <alignment horizontal="left" vertical="top" wrapText="1"/>
      <protection locked="0"/>
    </xf>
    <xf numFmtId="0" fontId="10" fillId="6" borderId="10" xfId="0" applyFont="1" applyFill="1" applyBorder="1" applyAlignment="1" applyProtection="1">
      <alignment horizontal="left" vertical="top" wrapText="1"/>
      <protection locked="0"/>
    </xf>
    <xf numFmtId="0" fontId="10" fillId="6" borderId="11" xfId="0" applyFont="1" applyFill="1" applyBorder="1" applyAlignment="1" applyProtection="1">
      <alignment horizontal="left" vertical="top" wrapText="1"/>
      <protection locked="0"/>
    </xf>
    <xf numFmtId="0" fontId="10" fillId="6" borderId="0" xfId="0" applyFont="1" applyFill="1" applyBorder="1" applyAlignment="1" applyProtection="1">
      <alignment horizontal="left" vertical="top" wrapText="1"/>
      <protection locked="0"/>
    </xf>
    <xf numFmtId="0" fontId="10" fillId="6" borderId="12" xfId="0" applyFont="1" applyFill="1" applyBorder="1" applyAlignment="1" applyProtection="1">
      <alignment horizontal="left" vertical="top" wrapText="1"/>
      <protection locked="0"/>
    </xf>
    <xf numFmtId="0" fontId="10" fillId="6" borderId="13" xfId="0" applyFont="1" applyFill="1" applyBorder="1" applyAlignment="1" applyProtection="1">
      <alignment horizontal="left" vertical="top" wrapText="1"/>
      <protection locked="0"/>
    </xf>
    <xf numFmtId="0" fontId="10" fillId="6" borderId="14" xfId="0" applyFont="1" applyFill="1" applyBorder="1" applyAlignment="1" applyProtection="1">
      <alignment horizontal="left" vertical="top" wrapText="1"/>
      <protection locked="0"/>
    </xf>
    <xf numFmtId="0" fontId="10" fillId="6" borderId="15" xfId="0" applyFont="1" applyFill="1" applyBorder="1" applyAlignment="1" applyProtection="1">
      <alignment horizontal="left" vertical="top" wrapText="1"/>
      <protection locked="0"/>
    </xf>
    <xf numFmtId="0" fontId="2" fillId="2" borderId="2" xfId="0" applyFont="1" applyFill="1" applyBorder="1" applyAlignment="1">
      <alignment horizontal="center" vertical="top" wrapText="1"/>
    </xf>
    <xf numFmtId="0" fontId="2" fillId="2" borderId="3" xfId="0" applyFont="1" applyFill="1" applyBorder="1" applyAlignment="1">
      <alignment horizontal="center" vertical="top" wrapText="1"/>
    </xf>
    <xf numFmtId="0" fontId="7" fillId="3" borderId="5" xfId="0" applyFont="1" applyFill="1" applyBorder="1" applyAlignment="1">
      <alignment horizontal="left"/>
    </xf>
    <xf numFmtId="0" fontId="7" fillId="3" borderId="6" xfId="0" applyFont="1" applyFill="1" applyBorder="1" applyAlignment="1">
      <alignment horizontal="left"/>
    </xf>
    <xf numFmtId="0" fontId="7" fillId="3" borderId="7" xfId="0" applyFont="1" applyFill="1" applyBorder="1" applyAlignment="1">
      <alignment horizontal="left"/>
    </xf>
    <xf numFmtId="0" fontId="16" fillId="3" borderId="5" xfId="0" applyFont="1" applyFill="1" applyBorder="1" applyAlignment="1">
      <alignment horizontal="left"/>
    </xf>
    <xf numFmtId="0" fontId="16" fillId="3" borderId="6" xfId="0" applyFont="1" applyFill="1" applyBorder="1" applyAlignment="1">
      <alignment horizontal="left"/>
    </xf>
    <xf numFmtId="0" fontId="16" fillId="3" borderId="7" xfId="0" applyFont="1" applyFill="1" applyBorder="1" applyAlignment="1">
      <alignment horizontal="left"/>
    </xf>
    <xf numFmtId="0" fontId="7" fillId="2" borderId="5" xfId="0" applyFont="1" applyFill="1" applyBorder="1" applyAlignment="1">
      <alignment horizontal="left"/>
    </xf>
    <xf numFmtId="0" fontId="7" fillId="2" borderId="6" xfId="0" applyFont="1" applyFill="1" applyBorder="1" applyAlignment="1">
      <alignment horizontal="left"/>
    </xf>
    <xf numFmtId="0" fontId="7" fillId="2" borderId="7" xfId="0" applyFont="1" applyFill="1" applyBorder="1" applyAlignment="1">
      <alignment horizontal="left"/>
    </xf>
    <xf numFmtId="0" fontId="11" fillId="3" borderId="5" xfId="0" applyFont="1" applyFill="1" applyBorder="1" applyAlignment="1">
      <alignment horizontal="left"/>
    </xf>
    <xf numFmtId="0" fontId="11" fillId="3" borderId="6" xfId="0" applyFont="1" applyFill="1" applyBorder="1" applyAlignment="1">
      <alignment horizontal="left"/>
    </xf>
    <xf numFmtId="0" fontId="11" fillId="3" borderId="7" xfId="0" applyFont="1" applyFill="1" applyBorder="1" applyAlignment="1">
      <alignment horizontal="left"/>
    </xf>
    <xf numFmtId="0" fontId="0" fillId="0" borderId="8" xfId="0" applyBorder="1" applyAlignment="1">
      <alignment horizontal="left" vertical="top"/>
    </xf>
    <xf numFmtId="0" fontId="0" fillId="0" borderId="11" xfId="0" applyBorder="1" applyAlignment="1">
      <alignment horizontal="left" vertical="top"/>
    </xf>
    <xf numFmtId="0" fontId="0" fillId="6" borderId="11" xfId="0" applyFill="1" applyBorder="1" applyAlignment="1">
      <alignment horizontal="left" vertical="top" wrapText="1"/>
    </xf>
    <xf numFmtId="0" fontId="0" fillId="6" borderId="13" xfId="0" applyFill="1" applyBorder="1" applyAlignment="1">
      <alignment horizontal="left" vertical="top" wrapText="1"/>
    </xf>
    <xf numFmtId="44" fontId="10" fillId="0" borderId="5" xfId="3" quotePrefix="1" applyFont="1" applyBorder="1" applyAlignment="1">
      <alignment horizontal="left" vertical="top"/>
    </xf>
    <xf numFmtId="44" fontId="10" fillId="0" borderId="7" xfId="3" quotePrefix="1" applyFont="1" applyBorder="1" applyAlignment="1">
      <alignment horizontal="left" vertical="top"/>
    </xf>
    <xf numFmtId="0" fontId="0" fillId="0" borderId="0" xfId="0" applyAlignment="1">
      <alignment horizontal="left" vertical="top" wrapText="1"/>
    </xf>
    <xf numFmtId="0" fontId="0" fillId="0" borderId="0" xfId="0" applyFont="1" applyAlignment="1">
      <alignment vertical="top" wrapText="1"/>
    </xf>
  </cellXfs>
  <cellStyles count="6">
    <cellStyle name="Moneda" xfId="3" builtinId="4"/>
    <cellStyle name="Moneda [0]" xfId="2" builtinId="7"/>
    <cellStyle name="Normal" xfId="0" builtinId="0"/>
    <cellStyle name="Normal 2" xfId="5" xr:uid="{00000000-0005-0000-0000-000003000000}"/>
    <cellStyle name="Porcentaje" xfId="1" builtinId="5"/>
    <cellStyle name="Salida" xfId="4" builtinId="21"/>
  </cellStyles>
  <dxfs count="0"/>
  <tableStyles count="0" defaultTableStyle="TableStyleMedium2" defaultPivotStyle="PivotStyleLight16"/>
  <colors>
    <mruColors>
      <color rgb="FFFFFF66"/>
      <color rgb="FF3E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66"/>
  <sheetViews>
    <sheetView topLeftCell="A55" zoomScale="95" zoomScaleNormal="95" workbookViewId="0">
      <selection activeCell="B61" sqref="B61:D66"/>
    </sheetView>
  </sheetViews>
  <sheetFormatPr baseColWidth="10" defaultColWidth="11.42578125" defaultRowHeight="15" x14ac:dyDescent="0.25"/>
  <cols>
    <col min="1" max="1" width="33.5703125" style="44" bestFit="1" customWidth="1"/>
    <col min="2" max="2" width="31.28515625" style="44" bestFit="1" customWidth="1"/>
    <col min="3" max="3" width="11.42578125" style="44"/>
    <col min="4" max="4" width="62" style="44" customWidth="1"/>
    <col min="5" max="5" width="11.42578125" style="53"/>
    <col min="6" max="6" width="11.42578125" style="44"/>
    <col min="7" max="16384" width="11.42578125" style="36"/>
  </cols>
  <sheetData>
    <row r="1" spans="1:8" x14ac:dyDescent="0.25">
      <c r="A1" s="34" t="s">
        <v>0</v>
      </c>
      <c r="B1" s="232"/>
      <c r="C1" s="233"/>
      <c r="D1" s="234"/>
      <c r="E1" s="35">
        <v>15</v>
      </c>
      <c r="F1" s="36"/>
    </row>
    <row r="2" spans="1:8" ht="11.45" customHeight="1" x14ac:dyDescent="0.25">
      <c r="A2" s="37"/>
      <c r="B2" s="38"/>
      <c r="C2" s="38"/>
      <c r="D2" s="38"/>
      <c r="E2" s="35"/>
      <c r="F2" s="36"/>
    </row>
    <row r="3" spans="1:8" x14ac:dyDescent="0.25">
      <c r="A3" s="39" t="s">
        <v>1</v>
      </c>
      <c r="B3" s="235"/>
      <c r="C3" s="236"/>
      <c r="D3" s="237"/>
      <c r="E3" s="35">
        <v>50</v>
      </c>
      <c r="F3" s="36"/>
    </row>
    <row r="4" spans="1:8" x14ac:dyDescent="0.25">
      <c r="A4" s="34" t="s">
        <v>2</v>
      </c>
      <c r="B4" s="172"/>
      <c r="C4" s="173"/>
      <c r="D4" s="174"/>
      <c r="E4" s="35">
        <v>25</v>
      </c>
      <c r="F4" s="36"/>
    </row>
    <row r="5" spans="1:8" ht="12.6" customHeight="1" x14ac:dyDescent="0.25">
      <c r="A5" s="40"/>
      <c r="B5" s="41"/>
      <c r="C5" s="41"/>
      <c r="D5" s="41"/>
      <c r="E5" s="35"/>
      <c r="F5" s="36"/>
    </row>
    <row r="6" spans="1:8" x14ac:dyDescent="0.25">
      <c r="A6" s="200" t="s">
        <v>3</v>
      </c>
      <c r="B6" s="238" t="s">
        <v>4</v>
      </c>
      <c r="C6" s="238"/>
      <c r="D6" s="238"/>
      <c r="E6" s="35"/>
      <c r="F6" s="36"/>
      <c r="H6" s="42"/>
    </row>
    <row r="7" spans="1:8" x14ac:dyDescent="0.25">
      <c r="A7" s="201"/>
      <c r="B7" s="43" t="s">
        <v>9</v>
      </c>
      <c r="C7" s="195"/>
      <c r="D7" s="196"/>
      <c r="E7" s="35">
        <v>10</v>
      </c>
      <c r="F7" s="36"/>
    </row>
    <row r="8" spans="1:8" x14ac:dyDescent="0.25">
      <c r="A8" s="201"/>
      <c r="B8" s="43" t="s">
        <v>6</v>
      </c>
      <c r="C8" s="186"/>
      <c r="D8" s="185"/>
      <c r="E8" s="35">
        <v>50</v>
      </c>
      <c r="F8" s="36"/>
    </row>
    <row r="9" spans="1:8" x14ac:dyDescent="0.25">
      <c r="A9" s="201"/>
      <c r="B9" s="43" t="s">
        <v>7</v>
      </c>
      <c r="C9" s="186"/>
      <c r="D9" s="185"/>
      <c r="E9" s="35">
        <v>50</v>
      </c>
      <c r="F9" s="36"/>
    </row>
    <row r="10" spans="1:8" x14ac:dyDescent="0.25">
      <c r="A10" s="201"/>
      <c r="B10" s="43" t="s">
        <v>14</v>
      </c>
      <c r="C10" s="186"/>
      <c r="D10" s="185"/>
      <c r="E10" s="35">
        <v>50</v>
      </c>
      <c r="F10" s="36"/>
    </row>
    <row r="11" spans="1:8" x14ac:dyDescent="0.25">
      <c r="A11" s="201"/>
      <c r="B11" s="43" t="s">
        <v>22</v>
      </c>
      <c r="C11" s="186"/>
      <c r="D11" s="185"/>
      <c r="E11" s="35">
        <v>50</v>
      </c>
      <c r="F11" s="36"/>
    </row>
    <row r="12" spans="1:8" x14ac:dyDescent="0.25">
      <c r="A12" s="201"/>
      <c r="B12" s="43" t="s">
        <v>8</v>
      </c>
      <c r="C12" s="186"/>
      <c r="D12" s="185"/>
      <c r="E12" s="35">
        <v>100</v>
      </c>
      <c r="F12" s="36"/>
    </row>
    <row r="13" spans="1:8" x14ac:dyDescent="0.25">
      <c r="A13" s="201"/>
      <c r="B13" s="239" t="s">
        <v>5</v>
      </c>
      <c r="C13" s="240"/>
      <c r="D13" s="241"/>
      <c r="E13" s="35"/>
      <c r="F13" s="36"/>
    </row>
    <row r="14" spans="1:8" x14ac:dyDescent="0.25">
      <c r="A14" s="201"/>
      <c r="B14" s="43" t="s">
        <v>9</v>
      </c>
      <c r="C14" s="195"/>
      <c r="D14" s="196"/>
      <c r="E14" s="35">
        <v>10</v>
      </c>
      <c r="F14" s="36"/>
    </row>
    <row r="15" spans="1:8" x14ac:dyDescent="0.25">
      <c r="A15" s="201"/>
      <c r="B15" s="43" t="s">
        <v>10</v>
      </c>
      <c r="C15" s="193"/>
      <c r="D15" s="194"/>
      <c r="E15" s="35">
        <v>50</v>
      </c>
      <c r="F15" s="36"/>
    </row>
    <row r="16" spans="1:8" ht="14.45" customHeight="1" x14ac:dyDescent="0.25">
      <c r="A16" s="201"/>
      <c r="B16" s="43" t="s">
        <v>11</v>
      </c>
      <c r="C16" s="195"/>
      <c r="D16" s="196"/>
      <c r="E16" s="35">
        <v>25</v>
      </c>
      <c r="F16" s="36"/>
    </row>
    <row r="17" spans="1:6" ht="30" customHeight="1" x14ac:dyDescent="0.25">
      <c r="A17" s="201"/>
      <c r="B17" s="164" t="s">
        <v>12</v>
      </c>
      <c r="C17" s="184"/>
      <c r="D17" s="185"/>
      <c r="E17" s="35">
        <v>20</v>
      </c>
    </row>
    <row r="18" spans="1:6" x14ac:dyDescent="0.25">
      <c r="A18" s="202"/>
      <c r="B18" s="43" t="s">
        <v>8</v>
      </c>
      <c r="C18" s="186"/>
      <c r="D18" s="185"/>
      <c r="E18" s="35">
        <v>100</v>
      </c>
    </row>
    <row r="19" spans="1:6" s="50" customFormat="1" ht="16.149999999999999" customHeight="1" x14ac:dyDescent="0.25">
      <c r="A19" s="45"/>
      <c r="B19" s="46"/>
      <c r="C19" s="47"/>
      <c r="D19" s="47"/>
      <c r="E19" s="48"/>
      <c r="F19" s="49"/>
    </row>
    <row r="20" spans="1:6" x14ac:dyDescent="0.25">
      <c r="A20" s="200" t="s">
        <v>87</v>
      </c>
      <c r="B20" s="206" t="s">
        <v>15</v>
      </c>
      <c r="C20" s="206"/>
      <c r="D20" s="206"/>
      <c r="E20" s="35"/>
    </row>
    <row r="21" spans="1:6" ht="14.45" customHeight="1" x14ac:dyDescent="0.25">
      <c r="A21" s="201"/>
      <c r="B21" s="210"/>
      <c r="C21" s="211"/>
      <c r="D21" s="212"/>
      <c r="E21" s="229">
        <v>550</v>
      </c>
    </row>
    <row r="22" spans="1:6" x14ac:dyDescent="0.25">
      <c r="A22" s="201"/>
      <c r="B22" s="213"/>
      <c r="C22" s="214"/>
      <c r="D22" s="215"/>
      <c r="E22" s="230"/>
    </row>
    <row r="23" spans="1:6" x14ac:dyDescent="0.25">
      <c r="A23" s="201"/>
      <c r="B23" s="213"/>
      <c r="C23" s="214"/>
      <c r="D23" s="215"/>
      <c r="E23" s="230"/>
    </row>
    <row r="24" spans="1:6" x14ac:dyDescent="0.25">
      <c r="A24" s="201"/>
      <c r="B24" s="213"/>
      <c r="C24" s="214"/>
      <c r="D24" s="215"/>
      <c r="E24" s="230"/>
    </row>
    <row r="25" spans="1:6" x14ac:dyDescent="0.25">
      <c r="A25" s="201"/>
      <c r="B25" s="213"/>
      <c r="C25" s="214"/>
      <c r="D25" s="215"/>
      <c r="E25" s="230"/>
    </row>
    <row r="26" spans="1:6" x14ac:dyDescent="0.25">
      <c r="A26" s="201"/>
      <c r="B26" s="213"/>
      <c r="C26" s="214"/>
      <c r="D26" s="215"/>
      <c r="E26" s="230"/>
    </row>
    <row r="27" spans="1:6" x14ac:dyDescent="0.25">
      <c r="A27" s="201"/>
      <c r="B27" s="216"/>
      <c r="C27" s="217"/>
      <c r="D27" s="218"/>
      <c r="E27" s="231"/>
    </row>
    <row r="28" spans="1:6" x14ac:dyDescent="0.25">
      <c r="A28" s="201"/>
      <c r="B28" s="207" t="s">
        <v>16</v>
      </c>
      <c r="C28" s="208"/>
      <c r="D28" s="209"/>
      <c r="E28" s="35"/>
    </row>
    <row r="29" spans="1:6" x14ac:dyDescent="0.25">
      <c r="A29" s="201"/>
      <c r="B29" s="43" t="s">
        <v>17</v>
      </c>
      <c r="C29" s="187"/>
      <c r="D29" s="188"/>
      <c r="E29" s="35">
        <v>10</v>
      </c>
    </row>
    <row r="30" spans="1:6" x14ac:dyDescent="0.25">
      <c r="A30" s="201"/>
      <c r="B30" s="43" t="s">
        <v>18</v>
      </c>
      <c r="C30" s="189"/>
      <c r="D30" s="190"/>
      <c r="E30" s="35">
        <v>10</v>
      </c>
    </row>
    <row r="31" spans="1:6" x14ac:dyDescent="0.25">
      <c r="A31" s="201"/>
      <c r="B31" s="43" t="s">
        <v>19</v>
      </c>
      <c r="C31" s="191"/>
      <c r="D31" s="192"/>
      <c r="E31" s="35">
        <v>10</v>
      </c>
    </row>
    <row r="32" spans="1:6" x14ac:dyDescent="0.25">
      <c r="A32" s="201"/>
      <c r="B32" s="226" t="s">
        <v>20</v>
      </c>
      <c r="C32" s="227"/>
      <c r="D32" s="228"/>
      <c r="E32" s="35"/>
    </row>
    <row r="33" spans="1:6" x14ac:dyDescent="0.25">
      <c r="A33" s="201"/>
      <c r="B33" s="219"/>
      <c r="C33" s="220"/>
      <c r="D33" s="221"/>
      <c r="E33" s="229">
        <v>100</v>
      </c>
    </row>
    <row r="34" spans="1:6" ht="24" customHeight="1" x14ac:dyDescent="0.25">
      <c r="A34" s="202"/>
      <c r="B34" s="222"/>
      <c r="C34" s="223"/>
      <c r="D34" s="224"/>
      <c r="E34" s="230"/>
    </row>
    <row r="35" spans="1:6" s="52" customFormat="1" ht="8.25" customHeight="1" x14ac:dyDescent="0.25">
      <c r="A35" s="40"/>
      <c r="B35" s="51"/>
      <c r="C35" s="51"/>
      <c r="D35" s="51"/>
      <c r="E35" s="231"/>
      <c r="F35" s="44"/>
    </row>
    <row r="36" spans="1:6" x14ac:dyDescent="0.25">
      <c r="A36" s="200" t="s">
        <v>13</v>
      </c>
      <c r="B36" s="226" t="s">
        <v>89</v>
      </c>
      <c r="C36" s="227"/>
      <c r="D36" s="228"/>
      <c r="E36" s="35"/>
    </row>
    <row r="37" spans="1:6" x14ac:dyDescent="0.25">
      <c r="A37" s="201"/>
      <c r="B37" s="175"/>
      <c r="C37" s="176"/>
      <c r="D37" s="177"/>
      <c r="E37" s="229">
        <v>900</v>
      </c>
    </row>
    <row r="38" spans="1:6" x14ac:dyDescent="0.25">
      <c r="A38" s="201"/>
      <c r="B38" s="178"/>
      <c r="C38" s="179"/>
      <c r="D38" s="180"/>
      <c r="E38" s="230"/>
    </row>
    <row r="39" spans="1:6" x14ac:dyDescent="0.25">
      <c r="A39" s="201"/>
      <c r="B39" s="178"/>
      <c r="C39" s="179"/>
      <c r="D39" s="180"/>
      <c r="E39" s="230"/>
    </row>
    <row r="40" spans="1:6" x14ac:dyDescent="0.25">
      <c r="A40" s="201"/>
      <c r="B40" s="178"/>
      <c r="C40" s="179"/>
      <c r="D40" s="180"/>
      <c r="E40" s="230"/>
    </row>
    <row r="41" spans="1:6" x14ac:dyDescent="0.25">
      <c r="A41" s="201"/>
      <c r="B41" s="178"/>
      <c r="C41" s="179"/>
      <c r="D41" s="180"/>
      <c r="E41" s="230"/>
    </row>
    <row r="42" spans="1:6" x14ac:dyDescent="0.25">
      <c r="A42" s="201"/>
      <c r="B42" s="178"/>
      <c r="C42" s="179"/>
      <c r="D42" s="180"/>
      <c r="E42" s="230"/>
    </row>
    <row r="43" spans="1:6" x14ac:dyDescent="0.25">
      <c r="A43" s="201"/>
      <c r="B43" s="178"/>
      <c r="C43" s="179"/>
      <c r="D43" s="180"/>
      <c r="E43" s="230"/>
    </row>
    <row r="44" spans="1:6" x14ac:dyDescent="0.25">
      <c r="A44" s="201"/>
      <c r="B44" s="178"/>
      <c r="C44" s="179"/>
      <c r="D44" s="180"/>
      <c r="E44" s="230"/>
    </row>
    <row r="45" spans="1:6" x14ac:dyDescent="0.25">
      <c r="A45" s="201"/>
      <c r="B45" s="178"/>
      <c r="C45" s="179"/>
      <c r="D45" s="180"/>
      <c r="E45" s="230"/>
    </row>
    <row r="46" spans="1:6" x14ac:dyDescent="0.25">
      <c r="A46" s="201"/>
      <c r="B46" s="178"/>
      <c r="C46" s="179"/>
      <c r="D46" s="180"/>
      <c r="E46" s="230"/>
    </row>
    <row r="47" spans="1:6" x14ac:dyDescent="0.25">
      <c r="A47" s="201"/>
      <c r="B47" s="178"/>
      <c r="C47" s="179"/>
      <c r="D47" s="180"/>
      <c r="E47" s="230"/>
    </row>
    <row r="48" spans="1:6" x14ac:dyDescent="0.25">
      <c r="A48" s="201"/>
      <c r="B48" s="178"/>
      <c r="C48" s="179"/>
      <c r="D48" s="180"/>
      <c r="E48" s="230"/>
    </row>
    <row r="49" spans="1:6" ht="9.75" customHeight="1" x14ac:dyDescent="0.25">
      <c r="A49" s="201"/>
      <c r="B49" s="178"/>
      <c r="C49" s="179"/>
      <c r="D49" s="180"/>
      <c r="E49" s="230"/>
      <c r="F49" s="36"/>
    </row>
    <row r="50" spans="1:6" x14ac:dyDescent="0.25">
      <c r="A50" s="201"/>
      <c r="B50" s="178"/>
      <c r="C50" s="179"/>
      <c r="D50" s="180"/>
      <c r="E50" s="230"/>
      <c r="F50" s="36"/>
    </row>
    <row r="51" spans="1:6" x14ac:dyDescent="0.25">
      <c r="A51" s="201"/>
      <c r="B51" s="178"/>
      <c r="C51" s="179"/>
      <c r="D51" s="180"/>
      <c r="E51" s="230"/>
      <c r="F51" s="36"/>
    </row>
    <row r="52" spans="1:6" x14ac:dyDescent="0.25">
      <c r="A52" s="201"/>
      <c r="B52" s="178"/>
      <c r="C52" s="179"/>
      <c r="D52" s="180"/>
      <c r="E52" s="230"/>
      <c r="F52" s="36"/>
    </row>
    <row r="53" spans="1:6" x14ac:dyDescent="0.25">
      <c r="A53" s="201"/>
      <c r="B53" s="178"/>
      <c r="C53" s="179"/>
      <c r="D53" s="180"/>
      <c r="E53" s="230"/>
      <c r="F53" s="36"/>
    </row>
    <row r="54" spans="1:6" x14ac:dyDescent="0.25">
      <c r="A54" s="201"/>
      <c r="B54" s="178"/>
      <c r="C54" s="179"/>
      <c r="D54" s="180"/>
      <c r="E54" s="230"/>
      <c r="F54" s="36"/>
    </row>
    <row r="55" spans="1:6" x14ac:dyDescent="0.25">
      <c r="A55" s="201"/>
      <c r="B55" s="178"/>
      <c r="C55" s="179"/>
      <c r="D55" s="180"/>
      <c r="E55" s="230"/>
      <c r="F55" s="36"/>
    </row>
    <row r="56" spans="1:6" x14ac:dyDescent="0.25">
      <c r="A56" s="201"/>
      <c r="B56" s="178"/>
      <c r="C56" s="179"/>
      <c r="D56" s="180"/>
      <c r="E56" s="230"/>
      <c r="F56" s="36"/>
    </row>
    <row r="57" spans="1:6" x14ac:dyDescent="0.25">
      <c r="A57" s="201"/>
      <c r="B57" s="181"/>
      <c r="C57" s="182"/>
      <c r="D57" s="183"/>
      <c r="E57" s="231"/>
      <c r="F57" s="36"/>
    </row>
    <row r="58" spans="1:6" x14ac:dyDescent="0.25">
      <c r="A58" s="201"/>
      <c r="B58" s="203" t="s">
        <v>84</v>
      </c>
      <c r="C58" s="204"/>
      <c r="D58" s="205"/>
      <c r="E58" s="35"/>
      <c r="F58" s="36"/>
    </row>
    <row r="59" spans="1:6" ht="57.6" customHeight="1" x14ac:dyDescent="0.25">
      <c r="A59" s="201"/>
      <c r="B59" s="197"/>
      <c r="C59" s="198"/>
      <c r="D59" s="199"/>
      <c r="E59" s="35">
        <v>100</v>
      </c>
      <c r="F59" s="36"/>
    </row>
    <row r="60" spans="1:6" ht="15" customHeight="1" x14ac:dyDescent="0.25">
      <c r="A60" s="201"/>
      <c r="B60" s="186"/>
      <c r="C60" s="225"/>
      <c r="D60" s="185"/>
      <c r="E60" s="35">
        <v>100</v>
      </c>
      <c r="F60" s="36"/>
    </row>
    <row r="61" spans="1:6" ht="15" customHeight="1" x14ac:dyDescent="0.25">
      <c r="A61" s="201"/>
      <c r="B61" s="175"/>
      <c r="C61" s="176"/>
      <c r="D61" s="177"/>
      <c r="E61" s="35">
        <v>100</v>
      </c>
      <c r="F61" s="36"/>
    </row>
    <row r="62" spans="1:6" x14ac:dyDescent="0.25">
      <c r="A62" s="201"/>
      <c r="B62" s="178"/>
      <c r="C62" s="179"/>
      <c r="D62" s="180"/>
      <c r="E62" s="35">
        <v>100</v>
      </c>
      <c r="F62" s="36"/>
    </row>
    <row r="63" spans="1:6" x14ac:dyDescent="0.25">
      <c r="A63" s="201"/>
      <c r="B63" s="178"/>
      <c r="C63" s="179"/>
      <c r="D63" s="180"/>
      <c r="E63" s="35">
        <v>100</v>
      </c>
      <c r="F63" s="36"/>
    </row>
    <row r="64" spans="1:6" x14ac:dyDescent="0.25">
      <c r="A64" s="201"/>
      <c r="B64" s="178"/>
      <c r="C64" s="179"/>
      <c r="D64" s="180"/>
      <c r="E64" s="35">
        <v>100</v>
      </c>
      <c r="F64" s="36"/>
    </row>
    <row r="65" spans="1:6" x14ac:dyDescent="0.25">
      <c r="A65" s="201"/>
      <c r="B65" s="178"/>
      <c r="C65" s="179"/>
      <c r="D65" s="180"/>
      <c r="E65" s="35">
        <v>100</v>
      </c>
      <c r="F65" s="36"/>
    </row>
    <row r="66" spans="1:6" x14ac:dyDescent="0.25">
      <c r="A66" s="202"/>
      <c r="B66" s="181"/>
      <c r="C66" s="182"/>
      <c r="D66" s="183"/>
      <c r="E66" s="35">
        <v>100</v>
      </c>
      <c r="F66" s="36"/>
    </row>
  </sheetData>
  <sheetProtection formatCells="0" selectLockedCells="1"/>
  <dataConsolidate/>
  <mergeCells count="36">
    <mergeCell ref="E21:E27"/>
    <mergeCell ref="E33:E35"/>
    <mergeCell ref="E37:E57"/>
    <mergeCell ref="B61:D66"/>
    <mergeCell ref="B1:D1"/>
    <mergeCell ref="C7:D7"/>
    <mergeCell ref="C8:D8"/>
    <mergeCell ref="C9:D9"/>
    <mergeCell ref="C10:D10"/>
    <mergeCell ref="B3:D3"/>
    <mergeCell ref="B36:D36"/>
    <mergeCell ref="B6:D6"/>
    <mergeCell ref="B13:D13"/>
    <mergeCell ref="C11:D11"/>
    <mergeCell ref="C12:D12"/>
    <mergeCell ref="C14:D14"/>
    <mergeCell ref="B59:D59"/>
    <mergeCell ref="A20:A34"/>
    <mergeCell ref="A6:A18"/>
    <mergeCell ref="B58:D58"/>
    <mergeCell ref="A36:A66"/>
    <mergeCell ref="B20:D20"/>
    <mergeCell ref="B28:D28"/>
    <mergeCell ref="B21:D27"/>
    <mergeCell ref="B33:D34"/>
    <mergeCell ref="B60:D60"/>
    <mergeCell ref="B32:D32"/>
    <mergeCell ref="B4:D4"/>
    <mergeCell ref="B37:D57"/>
    <mergeCell ref="C17:D17"/>
    <mergeCell ref="C18:D18"/>
    <mergeCell ref="C29:D29"/>
    <mergeCell ref="C30:D30"/>
    <mergeCell ref="C31:D31"/>
    <mergeCell ref="C15:D15"/>
    <mergeCell ref="C16:D16"/>
  </mergeCells>
  <dataValidations count="5">
    <dataValidation type="textLength" operator="lessThan" allowBlank="1" showInputMessage="1" showErrorMessage="1" errorTitle="ERROR" error="Se ha sobrepasado el número máximo de caracteres" promptTitle="ENTRADA" prompt="Número máximo de caracteres limitado al valor de la celda de la derecha" sqref="B35:D36" xr:uid="{00000000-0002-0000-0000-000000000000}">
      <formula1>E35</formula1>
    </dataValidation>
    <dataValidation type="textLength" operator="lessThan" allowBlank="1" showInputMessage="1" showErrorMessage="1" errorTitle="ERROR" error="Se ha sobrepasado el número máximo de caracteres" promptTitle="ENTRADA" prompt="Número máximo de caracteres limitado al valor de la celda de la derecha" sqref="C19:D19" xr:uid="{00000000-0002-0000-0000-000001000000}">
      <formula1>E19</formula1>
    </dataValidation>
    <dataValidation type="textLength" operator="lessThanOrEqual" allowBlank="1" showInputMessage="1" showErrorMessage="1" errorTitle="ERROR" error="Se ha sobrepasado el número máximo de caracteres" promptTitle="ENTRADA" prompt="Número máximo de caracteres limitado al valor de la celda de la derecha" sqref="C7:D12 C29:D31 C18:D18 C14:D16" xr:uid="{00000000-0002-0000-0000-000002000000}">
      <formula1>E7</formula1>
    </dataValidation>
    <dataValidation type="textLength" operator="lessThanOrEqual" allowBlank="1" showInputMessage="1" showErrorMessage="1" errorTitle="ERROR" error="Se ha sobrepasado el número máximo de caracteres" promptTitle="ENTRADA" prompt="Número máximo de caracteres limitado al valor de la celda de la derecha" sqref="C60:D61 B59:B61 B37:D57 B33:D34 B21:D27 B3:D4 B1:D1" xr:uid="{00000000-0002-0000-0000-000003000000}">
      <formula1>1000</formula1>
    </dataValidation>
    <dataValidation type="textLength" operator="lessThanOrEqual" allowBlank="1" showInputMessage="1" showErrorMessage="1" errorTitle="ERROR" error="Se ha sobrepasado el número máximo de caracteres" promptTitle="ENTRADA" prompt="Número máximo de caracteres limitado al valor de la celda de la derecha" sqref="C17:D17" xr:uid="{00000000-0002-0000-0000-000004000000}">
      <formula1>200</formula1>
    </dataValidation>
  </dataValidations>
  <pageMargins left="0.25" right="0.25" top="0.75" bottom="0.75" header="0.3" footer="0.3"/>
  <pageSetup paperSize="9" orientation="landscape" r:id="rId1"/>
  <headerFooter>
    <oddHeader>&amp;R&amp;D</oddHeader>
    <oddFooter>&amp;L&amp;A&amp;R&amp;P/&amp;N</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101"/>
  <sheetViews>
    <sheetView zoomScaleNormal="100" workbookViewId="0">
      <selection activeCell="B7" sqref="B7:E14"/>
    </sheetView>
  </sheetViews>
  <sheetFormatPr baseColWidth="10" defaultRowHeight="15" x14ac:dyDescent="0.25"/>
  <cols>
    <col min="1" max="1" width="33.5703125" style="3" bestFit="1" customWidth="1"/>
    <col min="2" max="2" width="48.7109375" style="3" customWidth="1"/>
    <col min="3" max="3" width="18.140625" style="67" customWidth="1"/>
    <col min="4" max="4" width="50.5703125" style="3" customWidth="1"/>
    <col min="5" max="5" width="11.42578125" style="3"/>
    <col min="6" max="6" width="11.42578125" style="27"/>
  </cols>
  <sheetData>
    <row r="1" spans="1:6" x14ac:dyDescent="0.25">
      <c r="A1" s="20">
        <v>264</v>
      </c>
      <c r="B1" s="242">
        <f>'IDENTIFICACION DE NECESIDAD'!B1</f>
        <v>0</v>
      </c>
      <c r="C1" s="243"/>
      <c r="D1" s="243"/>
      <c r="E1" s="244"/>
      <c r="F1" s="30"/>
    </row>
    <row r="2" spans="1:6" ht="7.5" customHeight="1" x14ac:dyDescent="0.25">
      <c r="A2" s="4"/>
      <c r="B2" s="11"/>
      <c r="C2" s="11"/>
      <c r="D2" s="11"/>
      <c r="E2" s="2"/>
      <c r="F2" s="30"/>
    </row>
    <row r="3" spans="1:6" ht="16.5" customHeight="1" x14ac:dyDescent="0.25">
      <c r="A3" s="20" t="s">
        <v>1</v>
      </c>
      <c r="B3" s="242">
        <f>'IDENTIFICACION DE NECESIDAD'!B3:D3</f>
        <v>0</v>
      </c>
      <c r="C3" s="243"/>
      <c r="D3" s="243"/>
      <c r="E3" s="244"/>
      <c r="F3" s="30"/>
    </row>
    <row r="4" spans="1:6" x14ac:dyDescent="0.25">
      <c r="A4" s="20" t="s">
        <v>2</v>
      </c>
      <c r="B4" s="247">
        <f>'IDENTIFICACION DE NECESIDAD'!B4:D4</f>
        <v>0</v>
      </c>
      <c r="C4" s="248"/>
      <c r="D4" s="248"/>
      <c r="E4" s="249"/>
      <c r="F4" s="30"/>
    </row>
    <row r="5" spans="1:6" x14ac:dyDescent="0.25">
      <c r="A5" s="5"/>
      <c r="B5" s="12"/>
      <c r="C5" s="13"/>
      <c r="D5" s="12"/>
      <c r="E5" s="2"/>
      <c r="F5" s="30"/>
    </row>
    <row r="6" spans="1:6" x14ac:dyDescent="0.25">
      <c r="A6" s="268" t="s">
        <v>21</v>
      </c>
      <c r="B6" s="271" t="s">
        <v>90</v>
      </c>
      <c r="C6" s="272"/>
      <c r="D6" s="272"/>
      <c r="E6" s="273"/>
      <c r="F6" s="30"/>
    </row>
    <row r="7" spans="1:6" ht="15" customHeight="1" x14ac:dyDescent="0.25">
      <c r="A7" s="269"/>
      <c r="B7" s="175"/>
      <c r="C7" s="176"/>
      <c r="D7" s="176"/>
      <c r="E7" s="177"/>
      <c r="F7" s="275">
        <v>1500</v>
      </c>
    </row>
    <row r="8" spans="1:6" x14ac:dyDescent="0.25">
      <c r="A8" s="269"/>
      <c r="B8" s="178"/>
      <c r="C8" s="179"/>
      <c r="D8" s="179"/>
      <c r="E8" s="180"/>
      <c r="F8" s="275"/>
    </row>
    <row r="9" spans="1:6" x14ac:dyDescent="0.25">
      <c r="A9" s="269"/>
      <c r="B9" s="178"/>
      <c r="C9" s="179"/>
      <c r="D9" s="179"/>
      <c r="E9" s="180"/>
      <c r="F9" s="275"/>
    </row>
    <row r="10" spans="1:6" x14ac:dyDescent="0.25">
      <c r="A10" s="269"/>
      <c r="B10" s="178"/>
      <c r="C10" s="179"/>
      <c r="D10" s="179"/>
      <c r="E10" s="180"/>
      <c r="F10" s="275"/>
    </row>
    <row r="11" spans="1:6" x14ac:dyDescent="0.25">
      <c r="A11" s="269"/>
      <c r="B11" s="178"/>
      <c r="C11" s="179"/>
      <c r="D11" s="179"/>
      <c r="E11" s="180"/>
      <c r="F11" s="275"/>
    </row>
    <row r="12" spans="1:6" x14ac:dyDescent="0.25">
      <c r="A12" s="269"/>
      <c r="B12" s="178"/>
      <c r="C12" s="179"/>
      <c r="D12" s="179"/>
      <c r="E12" s="180"/>
      <c r="F12" s="275"/>
    </row>
    <row r="13" spans="1:6" x14ac:dyDescent="0.25">
      <c r="A13" s="269"/>
      <c r="B13" s="178"/>
      <c r="C13" s="179"/>
      <c r="D13" s="179"/>
      <c r="E13" s="180"/>
      <c r="F13" s="275"/>
    </row>
    <row r="14" spans="1:6" x14ac:dyDescent="0.25">
      <c r="A14" s="269"/>
      <c r="B14" s="181"/>
      <c r="C14" s="182"/>
      <c r="D14" s="182"/>
      <c r="E14" s="183"/>
      <c r="F14" s="275"/>
    </row>
    <row r="15" spans="1:6" x14ac:dyDescent="0.25">
      <c r="A15" s="269"/>
      <c r="B15" s="271" t="s">
        <v>24</v>
      </c>
      <c r="C15" s="272"/>
      <c r="D15" s="272"/>
      <c r="E15" s="273"/>
      <c r="F15" s="30"/>
    </row>
    <row r="16" spans="1:6" ht="15" customHeight="1" x14ac:dyDescent="0.25">
      <c r="A16" s="269"/>
      <c r="B16" s="175"/>
      <c r="C16" s="176"/>
      <c r="D16" s="176"/>
      <c r="E16" s="177"/>
      <c r="F16" s="275">
        <v>1500</v>
      </c>
    </row>
    <row r="17" spans="1:6" x14ac:dyDescent="0.25">
      <c r="A17" s="269"/>
      <c r="B17" s="178"/>
      <c r="C17" s="179"/>
      <c r="D17" s="179"/>
      <c r="E17" s="180"/>
      <c r="F17" s="275"/>
    </row>
    <row r="18" spans="1:6" x14ac:dyDescent="0.25">
      <c r="A18" s="269"/>
      <c r="B18" s="178"/>
      <c r="C18" s="179"/>
      <c r="D18" s="179"/>
      <c r="E18" s="180"/>
      <c r="F18" s="275"/>
    </row>
    <row r="19" spans="1:6" x14ac:dyDescent="0.25">
      <c r="A19" s="269"/>
      <c r="B19" s="178"/>
      <c r="C19" s="179"/>
      <c r="D19" s="179"/>
      <c r="E19" s="180"/>
      <c r="F19" s="275"/>
    </row>
    <row r="20" spans="1:6" x14ac:dyDescent="0.25">
      <c r="A20" s="269"/>
      <c r="B20" s="178"/>
      <c r="C20" s="179"/>
      <c r="D20" s="179"/>
      <c r="E20" s="180"/>
      <c r="F20" s="275"/>
    </row>
    <row r="21" spans="1:6" ht="27" customHeight="1" x14ac:dyDescent="0.25">
      <c r="A21" s="269"/>
      <c r="B21" s="181"/>
      <c r="C21" s="182"/>
      <c r="D21" s="182"/>
      <c r="E21" s="183"/>
      <c r="F21" s="276"/>
    </row>
    <row r="22" spans="1:6" x14ac:dyDescent="0.25">
      <c r="A22" s="269"/>
      <c r="B22" s="271" t="s">
        <v>23</v>
      </c>
      <c r="C22" s="272"/>
      <c r="D22" s="272"/>
      <c r="E22" s="273"/>
    </row>
    <row r="23" spans="1:6" x14ac:dyDescent="0.25">
      <c r="A23" s="269"/>
      <c r="B23" s="210"/>
      <c r="C23" s="211"/>
      <c r="D23" s="211"/>
      <c r="E23" s="212"/>
      <c r="F23" s="277">
        <v>200</v>
      </c>
    </row>
    <row r="24" spans="1:6" x14ac:dyDescent="0.25">
      <c r="A24" s="269"/>
      <c r="B24" s="213"/>
      <c r="C24" s="214"/>
      <c r="D24" s="214"/>
      <c r="E24" s="215"/>
      <c r="F24" s="278"/>
    </row>
    <row r="25" spans="1:6" x14ac:dyDescent="0.25">
      <c r="A25" s="269"/>
      <c r="B25" s="213"/>
      <c r="C25" s="214"/>
      <c r="D25" s="214"/>
      <c r="E25" s="215"/>
      <c r="F25" s="278"/>
    </row>
    <row r="26" spans="1:6" x14ac:dyDescent="0.25">
      <c r="A26" s="270"/>
      <c r="B26" s="213"/>
      <c r="C26" s="214"/>
      <c r="D26" s="214"/>
      <c r="E26" s="215"/>
      <c r="F26" s="278"/>
    </row>
    <row r="27" spans="1:6" s="1" customFormat="1" ht="8.25" customHeight="1" x14ac:dyDescent="0.25">
      <c r="A27" s="5"/>
      <c r="B27" s="291"/>
      <c r="C27" s="292"/>
      <c r="D27" s="292"/>
      <c r="E27" s="293"/>
      <c r="F27" s="279"/>
    </row>
    <row r="28" spans="1:6" x14ac:dyDescent="0.25">
      <c r="A28" s="268" t="s">
        <v>29</v>
      </c>
      <c r="B28" s="271" t="s">
        <v>25</v>
      </c>
      <c r="C28" s="272"/>
      <c r="D28" s="272"/>
      <c r="E28" s="273"/>
    </row>
    <row r="29" spans="1:6" x14ac:dyDescent="0.25">
      <c r="A29" s="269"/>
      <c r="B29" s="22" t="s">
        <v>26</v>
      </c>
      <c r="C29" s="186"/>
      <c r="D29" s="225"/>
      <c r="E29" s="185"/>
      <c r="F29" s="27">
        <v>20</v>
      </c>
    </row>
    <row r="30" spans="1:6" x14ac:dyDescent="0.25">
      <c r="A30" s="269"/>
      <c r="B30" s="22" t="s">
        <v>27</v>
      </c>
      <c r="C30" s="186"/>
      <c r="D30" s="225"/>
      <c r="E30" s="185"/>
      <c r="F30" s="27">
        <v>20</v>
      </c>
    </row>
    <row r="31" spans="1:6" x14ac:dyDescent="0.25">
      <c r="A31" s="269"/>
      <c r="B31" s="22" t="s">
        <v>28</v>
      </c>
      <c r="C31" s="184"/>
      <c r="D31" s="225"/>
      <c r="E31" s="185"/>
      <c r="F31" s="27">
        <v>20</v>
      </c>
    </row>
    <row r="32" spans="1:6" x14ac:dyDescent="0.25">
      <c r="A32" s="269"/>
      <c r="B32" s="71" t="s">
        <v>124</v>
      </c>
      <c r="C32" s="186"/>
      <c r="D32" s="225"/>
      <c r="E32" s="185"/>
      <c r="F32" s="27">
        <v>20</v>
      </c>
    </row>
    <row r="33" spans="1:6" x14ac:dyDescent="0.25">
      <c r="A33" s="269"/>
      <c r="B33" s="22" t="s">
        <v>8</v>
      </c>
      <c r="C33" s="186"/>
      <c r="D33" s="225"/>
      <c r="E33" s="185"/>
      <c r="F33" s="27">
        <v>20</v>
      </c>
    </row>
    <row r="34" spans="1:6" x14ac:dyDescent="0.25">
      <c r="A34" s="269"/>
      <c r="B34" s="274" t="s">
        <v>86</v>
      </c>
      <c r="C34" s="272"/>
      <c r="D34" s="272"/>
      <c r="E34" s="273"/>
    </row>
    <row r="35" spans="1:6" x14ac:dyDescent="0.25">
      <c r="A35" s="269"/>
      <c r="B35" s="281"/>
      <c r="C35" s="282"/>
      <c r="D35" s="282"/>
      <c r="E35" s="283"/>
      <c r="F35" s="277">
        <v>500</v>
      </c>
    </row>
    <row r="36" spans="1:6" x14ac:dyDescent="0.25">
      <c r="A36" s="269"/>
      <c r="B36" s="284"/>
      <c r="C36" s="285"/>
      <c r="D36" s="285"/>
      <c r="E36" s="286"/>
      <c r="F36" s="278"/>
    </row>
    <row r="37" spans="1:6" x14ac:dyDescent="0.25">
      <c r="A37" s="269"/>
      <c r="B37" s="284"/>
      <c r="C37" s="285"/>
      <c r="D37" s="285"/>
      <c r="E37" s="286"/>
      <c r="F37" s="278"/>
    </row>
    <row r="38" spans="1:6" x14ac:dyDescent="0.25">
      <c r="A38" s="269"/>
      <c r="B38" s="284"/>
      <c r="C38" s="285"/>
      <c r="D38" s="285"/>
      <c r="E38" s="286"/>
      <c r="F38" s="278"/>
    </row>
    <row r="39" spans="1:6" ht="41.45" customHeight="1" x14ac:dyDescent="0.25">
      <c r="A39" s="269"/>
      <c r="B39" s="287"/>
      <c r="C39" s="288"/>
      <c r="D39" s="288"/>
      <c r="E39" s="289"/>
      <c r="F39" s="279"/>
    </row>
    <row r="40" spans="1:6" x14ac:dyDescent="0.25">
      <c r="A40" s="269"/>
      <c r="B40" s="271" t="s">
        <v>85</v>
      </c>
      <c r="C40" s="272"/>
      <c r="D40" s="272"/>
      <c r="E40" s="273"/>
    </row>
    <row r="41" spans="1:6" x14ac:dyDescent="0.25">
      <c r="A41" s="269"/>
      <c r="B41" s="175"/>
      <c r="C41" s="176"/>
      <c r="D41" s="176"/>
      <c r="E41" s="177"/>
      <c r="F41" s="277">
        <v>500</v>
      </c>
    </row>
    <row r="42" spans="1:6" x14ac:dyDescent="0.25">
      <c r="A42" s="269"/>
      <c r="B42" s="178"/>
      <c r="C42" s="179"/>
      <c r="D42" s="179"/>
      <c r="E42" s="180"/>
      <c r="F42" s="278"/>
    </row>
    <row r="43" spans="1:6" x14ac:dyDescent="0.25">
      <c r="A43" s="269"/>
      <c r="B43" s="178"/>
      <c r="C43" s="179"/>
      <c r="D43" s="179"/>
      <c r="E43" s="180"/>
      <c r="F43" s="278"/>
    </row>
    <row r="44" spans="1:6" x14ac:dyDescent="0.25">
      <c r="A44" s="269"/>
      <c r="B44" s="178"/>
      <c r="C44" s="179"/>
      <c r="D44" s="179"/>
      <c r="E44" s="180"/>
      <c r="F44" s="278"/>
    </row>
    <row r="45" spans="1:6" x14ac:dyDescent="0.25">
      <c r="A45" s="303" t="s">
        <v>88</v>
      </c>
      <c r="B45" s="271" t="s">
        <v>33</v>
      </c>
      <c r="C45" s="272"/>
      <c r="D45" s="272"/>
      <c r="E45" s="273"/>
    </row>
    <row r="46" spans="1:6" ht="15" customHeight="1" x14ac:dyDescent="0.25">
      <c r="A46" s="304"/>
      <c r="B46" s="290"/>
      <c r="C46" s="211"/>
      <c r="D46" s="211"/>
      <c r="E46" s="212"/>
      <c r="F46" s="280">
        <v>500</v>
      </c>
    </row>
    <row r="47" spans="1:6" x14ac:dyDescent="0.25">
      <c r="A47" s="304"/>
      <c r="B47" s="213"/>
      <c r="C47" s="214"/>
      <c r="D47" s="214"/>
      <c r="E47" s="215"/>
      <c r="F47" s="275"/>
    </row>
    <row r="48" spans="1:6" x14ac:dyDescent="0.25">
      <c r="A48" s="304"/>
      <c r="B48" s="213"/>
      <c r="C48" s="214"/>
      <c r="D48" s="214"/>
      <c r="E48" s="215"/>
      <c r="F48" s="275"/>
    </row>
    <row r="49" spans="1:6" ht="13.9" customHeight="1" x14ac:dyDescent="0.25">
      <c r="A49" s="304"/>
      <c r="B49" s="216"/>
      <c r="C49" s="217"/>
      <c r="D49" s="217"/>
      <c r="E49" s="218"/>
      <c r="F49" s="275"/>
    </row>
    <row r="50" spans="1:6" x14ac:dyDescent="0.25">
      <c r="A50" s="304"/>
      <c r="B50" s="271" t="s">
        <v>34</v>
      </c>
      <c r="C50" s="272"/>
      <c r="D50" s="272"/>
      <c r="E50" s="273"/>
      <c r="F50" s="30"/>
    </row>
    <row r="51" spans="1:6" ht="15" customHeight="1" x14ac:dyDescent="0.25">
      <c r="A51" s="304"/>
      <c r="B51" s="290"/>
      <c r="C51" s="211"/>
      <c r="D51" s="211"/>
      <c r="E51" s="212"/>
      <c r="F51" s="275">
        <v>500</v>
      </c>
    </row>
    <row r="52" spans="1:6" x14ac:dyDescent="0.25">
      <c r="A52" s="304"/>
      <c r="B52" s="213"/>
      <c r="C52" s="214"/>
      <c r="D52" s="214"/>
      <c r="E52" s="215"/>
      <c r="F52" s="275"/>
    </row>
    <row r="53" spans="1:6" x14ac:dyDescent="0.25">
      <c r="A53" s="304"/>
      <c r="B53" s="213"/>
      <c r="C53" s="214"/>
      <c r="D53" s="214"/>
      <c r="E53" s="215"/>
      <c r="F53" s="275"/>
    </row>
    <row r="54" spans="1:6" ht="30.75" customHeight="1" x14ac:dyDescent="0.25">
      <c r="A54" s="304"/>
      <c r="B54" s="216"/>
      <c r="C54" s="217"/>
      <c r="D54" s="217"/>
      <c r="E54" s="218"/>
      <c r="F54" s="275"/>
    </row>
    <row r="55" spans="1:6" ht="14.25" customHeight="1" x14ac:dyDescent="0.25">
      <c r="A55" s="304"/>
      <c r="B55" s="271" t="s">
        <v>35</v>
      </c>
      <c r="C55" s="272"/>
      <c r="D55" s="272"/>
      <c r="E55" s="273"/>
      <c r="F55" s="30"/>
    </row>
    <row r="56" spans="1:6" x14ac:dyDescent="0.25">
      <c r="A56" s="304"/>
      <c r="B56" s="210"/>
      <c r="C56" s="211"/>
      <c r="D56" s="211"/>
      <c r="E56" s="212"/>
      <c r="F56" s="275">
        <v>500</v>
      </c>
    </row>
    <row r="57" spans="1:6" x14ac:dyDescent="0.25">
      <c r="A57" s="304"/>
      <c r="B57" s="213"/>
      <c r="C57" s="214"/>
      <c r="D57" s="214"/>
      <c r="E57" s="215"/>
      <c r="F57" s="275"/>
    </row>
    <row r="58" spans="1:6" x14ac:dyDescent="0.25">
      <c r="A58" s="304"/>
      <c r="B58" s="213"/>
      <c r="C58" s="214"/>
      <c r="D58" s="214"/>
      <c r="E58" s="215"/>
      <c r="F58" s="275"/>
    </row>
    <row r="59" spans="1:6" x14ac:dyDescent="0.25">
      <c r="A59" s="304"/>
      <c r="B59" s="216"/>
      <c r="C59" s="217"/>
      <c r="D59" s="217"/>
      <c r="E59" s="218"/>
      <c r="F59" s="275"/>
    </row>
    <row r="60" spans="1:6" x14ac:dyDescent="0.25">
      <c r="A60" s="10"/>
      <c r="B60" s="271" t="s">
        <v>36</v>
      </c>
      <c r="C60" s="272"/>
      <c r="D60" s="272"/>
      <c r="E60" s="273"/>
      <c r="F60" s="30"/>
    </row>
    <row r="61" spans="1:6" ht="27.75" customHeight="1" x14ac:dyDescent="0.25">
      <c r="A61" s="10"/>
      <c r="B61" s="294"/>
      <c r="C61" s="295"/>
      <c r="D61" s="295"/>
      <c r="E61" s="296"/>
      <c r="F61" s="275">
        <v>500</v>
      </c>
    </row>
    <row r="62" spans="1:6" ht="27.75" customHeight="1" x14ac:dyDescent="0.25">
      <c r="A62" s="10"/>
      <c r="B62" s="297"/>
      <c r="C62" s="298"/>
      <c r="D62" s="298"/>
      <c r="E62" s="299"/>
      <c r="F62" s="275"/>
    </row>
    <row r="63" spans="1:6" ht="27" customHeight="1" x14ac:dyDescent="0.25">
      <c r="A63" s="10"/>
      <c r="B63" s="300"/>
      <c r="C63" s="301"/>
      <c r="D63" s="301"/>
      <c r="E63" s="302"/>
      <c r="F63" s="275"/>
    </row>
    <row r="64" spans="1:6" x14ac:dyDescent="0.25">
      <c r="A64" s="10"/>
      <c r="B64" s="23" t="s">
        <v>38</v>
      </c>
      <c r="C64" s="252"/>
      <c r="D64" s="253"/>
      <c r="E64" s="254"/>
      <c r="F64" s="30">
        <v>10</v>
      </c>
    </row>
    <row r="65" spans="1:6" x14ac:dyDescent="0.25">
      <c r="A65" s="10"/>
      <c r="B65" s="23" t="s">
        <v>39</v>
      </c>
      <c r="C65" s="250"/>
      <c r="D65" s="251"/>
      <c r="E65" s="196"/>
      <c r="F65" s="30">
        <v>10</v>
      </c>
    </row>
    <row r="66" spans="1:6" x14ac:dyDescent="0.25">
      <c r="A66" s="10"/>
      <c r="B66" s="271" t="s">
        <v>37</v>
      </c>
      <c r="C66" s="272"/>
      <c r="D66" s="272"/>
      <c r="E66" s="273"/>
      <c r="F66" s="30"/>
    </row>
    <row r="67" spans="1:6" ht="15" customHeight="1" x14ac:dyDescent="0.25">
      <c r="A67" s="10"/>
      <c r="B67" s="267"/>
      <c r="C67" s="259"/>
      <c r="D67" s="259"/>
      <c r="E67" s="260"/>
      <c r="F67" s="275">
        <v>500</v>
      </c>
    </row>
    <row r="68" spans="1:6" x14ac:dyDescent="0.25">
      <c r="A68" s="10"/>
      <c r="B68" s="261"/>
      <c r="C68" s="262"/>
      <c r="D68" s="262"/>
      <c r="E68" s="263"/>
      <c r="F68" s="275"/>
    </row>
    <row r="69" spans="1:6" ht="58.15" customHeight="1" x14ac:dyDescent="0.25">
      <c r="A69" s="10"/>
      <c r="B69" s="264"/>
      <c r="C69" s="265"/>
      <c r="D69" s="265"/>
      <c r="E69" s="266"/>
      <c r="F69" s="275"/>
    </row>
    <row r="70" spans="1:6" x14ac:dyDescent="0.25">
      <c r="A70" s="10"/>
      <c r="B70" s="23" t="s">
        <v>38</v>
      </c>
      <c r="C70" s="252"/>
      <c r="D70" s="253"/>
      <c r="E70" s="254"/>
      <c r="F70" s="30">
        <v>10</v>
      </c>
    </row>
    <row r="71" spans="1:6" x14ac:dyDescent="0.25">
      <c r="A71" s="10"/>
      <c r="B71" s="23" t="s">
        <v>39</v>
      </c>
      <c r="C71" s="250"/>
      <c r="D71" s="251"/>
      <c r="E71" s="196"/>
      <c r="F71" s="30">
        <v>10</v>
      </c>
    </row>
    <row r="72" spans="1:6" x14ac:dyDescent="0.25">
      <c r="A72" s="10"/>
      <c r="B72" s="271" t="s">
        <v>92</v>
      </c>
      <c r="C72" s="272"/>
      <c r="D72" s="272"/>
      <c r="E72" s="273"/>
      <c r="F72" s="30"/>
    </row>
    <row r="73" spans="1:6" x14ac:dyDescent="0.25">
      <c r="A73" s="10"/>
      <c r="B73" s="258" t="s">
        <v>141</v>
      </c>
      <c r="C73" s="259"/>
      <c r="D73" s="259"/>
      <c r="E73" s="260"/>
      <c r="F73" s="275">
        <v>500</v>
      </c>
    </row>
    <row r="74" spans="1:6" x14ac:dyDescent="0.25">
      <c r="A74" s="10"/>
      <c r="B74" s="261"/>
      <c r="C74" s="262"/>
      <c r="D74" s="262"/>
      <c r="E74" s="263"/>
      <c r="F74" s="275"/>
    </row>
    <row r="75" spans="1:6" x14ac:dyDescent="0.25">
      <c r="A75" s="10"/>
      <c r="B75" s="264"/>
      <c r="C75" s="265"/>
      <c r="D75" s="265"/>
      <c r="E75" s="266"/>
      <c r="F75" s="275"/>
    </row>
    <row r="76" spans="1:6" x14ac:dyDescent="0.25">
      <c r="A76" s="10"/>
      <c r="B76" s="23" t="s">
        <v>38</v>
      </c>
      <c r="C76" s="255">
        <v>0</v>
      </c>
      <c r="D76" s="256"/>
      <c r="E76" s="257"/>
      <c r="F76" s="31">
        <v>10</v>
      </c>
    </row>
    <row r="77" spans="1:6" x14ac:dyDescent="0.25">
      <c r="A77" s="10"/>
      <c r="B77" s="23" t="s">
        <v>39</v>
      </c>
      <c r="C77" s="255">
        <v>0</v>
      </c>
      <c r="D77" s="256"/>
      <c r="E77" s="257"/>
      <c r="F77" s="30">
        <v>10</v>
      </c>
    </row>
    <row r="78" spans="1:6" x14ac:dyDescent="0.25">
      <c r="A78" s="10"/>
      <c r="B78" s="271" t="s">
        <v>31</v>
      </c>
      <c r="C78" s="272"/>
      <c r="D78" s="272"/>
      <c r="E78" s="273"/>
      <c r="F78" s="30"/>
    </row>
    <row r="79" spans="1:6" x14ac:dyDescent="0.25">
      <c r="A79" s="10"/>
      <c r="B79" s="81" t="s">
        <v>129</v>
      </c>
      <c r="C79" s="58"/>
      <c r="D79" s="80">
        <v>36</v>
      </c>
      <c r="E79" s="73" t="s">
        <v>128</v>
      </c>
      <c r="F79" s="30"/>
    </row>
    <row r="80" spans="1:6" x14ac:dyDescent="0.25">
      <c r="A80" s="10"/>
      <c r="B80" s="76" t="s">
        <v>94</v>
      </c>
      <c r="C80" s="58" t="s">
        <v>32</v>
      </c>
      <c r="D80" s="72" t="s">
        <v>123</v>
      </c>
      <c r="E80" s="79">
        <f>36/$D$79</f>
        <v>1</v>
      </c>
      <c r="F80" s="30"/>
    </row>
    <row r="81" spans="1:6" ht="25.5" x14ac:dyDescent="0.25">
      <c r="A81" s="74"/>
      <c r="B81" s="76" t="s">
        <v>125</v>
      </c>
      <c r="C81" s="58" t="s">
        <v>32</v>
      </c>
      <c r="D81" s="72" t="s">
        <v>123</v>
      </c>
      <c r="E81" s="79">
        <f t="shared" ref="E81" si="0">36/$D$79</f>
        <v>1</v>
      </c>
      <c r="F81" s="30"/>
    </row>
    <row r="82" spans="1:6" ht="25.5" x14ac:dyDescent="0.25">
      <c r="A82" s="74"/>
      <c r="B82" s="78" t="s">
        <v>126</v>
      </c>
      <c r="C82" s="58" t="s">
        <v>32</v>
      </c>
      <c r="D82" s="72" t="s">
        <v>127</v>
      </c>
      <c r="E82" s="79">
        <f>24/$D$79</f>
        <v>0.66666666666666663</v>
      </c>
      <c r="F82" s="30"/>
    </row>
    <row r="83" spans="1:6" x14ac:dyDescent="0.25">
      <c r="A83" s="74"/>
      <c r="B83" s="78" t="s">
        <v>130</v>
      </c>
      <c r="C83" s="58"/>
      <c r="D83" s="72" t="s">
        <v>127</v>
      </c>
      <c r="E83" s="79">
        <f t="shared" ref="E83:E86" si="1">24/$D$79</f>
        <v>0.66666666666666663</v>
      </c>
      <c r="F83" s="30"/>
    </row>
    <row r="84" spans="1:6" x14ac:dyDescent="0.25">
      <c r="A84" s="10"/>
      <c r="B84" s="78" t="s">
        <v>131</v>
      </c>
      <c r="C84" s="58"/>
      <c r="D84" s="72" t="s">
        <v>127</v>
      </c>
      <c r="E84" s="79">
        <f t="shared" si="1"/>
        <v>0.66666666666666663</v>
      </c>
      <c r="F84" s="30"/>
    </row>
    <row r="85" spans="1:6" x14ac:dyDescent="0.25">
      <c r="A85" s="10"/>
      <c r="B85" s="78" t="s">
        <v>132</v>
      </c>
      <c r="C85" s="58" t="s">
        <v>32</v>
      </c>
      <c r="D85" s="72" t="s">
        <v>127</v>
      </c>
      <c r="E85" s="79">
        <f t="shared" si="1"/>
        <v>0.66666666666666663</v>
      </c>
      <c r="F85" s="30"/>
    </row>
    <row r="86" spans="1:6" ht="25.5" x14ac:dyDescent="0.25">
      <c r="A86" s="10"/>
      <c r="B86" s="78" t="s">
        <v>139</v>
      </c>
      <c r="C86" s="58" t="s">
        <v>32</v>
      </c>
      <c r="D86" s="72" t="s">
        <v>127</v>
      </c>
      <c r="E86" s="79">
        <f t="shared" si="1"/>
        <v>0.66666666666666663</v>
      </c>
      <c r="F86" s="30"/>
    </row>
    <row r="87" spans="1:6" x14ac:dyDescent="0.25">
      <c r="A87" s="269"/>
      <c r="B87" s="103" t="s">
        <v>140</v>
      </c>
      <c r="C87" s="77"/>
      <c r="D87" s="75"/>
      <c r="E87" s="79"/>
    </row>
    <row r="88" spans="1:6" x14ac:dyDescent="0.25">
      <c r="A88" s="270"/>
      <c r="B88" s="82" t="s">
        <v>145</v>
      </c>
      <c r="C88" s="70" t="s">
        <v>32</v>
      </c>
      <c r="D88" s="75" t="s">
        <v>133</v>
      </c>
      <c r="E88" s="79">
        <f>6/$D$79</f>
        <v>0.16666666666666666</v>
      </c>
    </row>
    <row r="89" spans="1:6" x14ac:dyDescent="0.25">
      <c r="B89" s="54"/>
      <c r="C89" s="65"/>
      <c r="D89" s="181"/>
      <c r="E89" s="182"/>
    </row>
    <row r="90" spans="1:6" x14ac:dyDescent="0.25">
      <c r="B90" s="55"/>
      <c r="C90" s="65"/>
      <c r="D90" s="245"/>
      <c r="E90" s="246"/>
    </row>
    <row r="91" spans="1:6" x14ac:dyDescent="0.25">
      <c r="B91" s="55"/>
      <c r="C91" s="65"/>
      <c r="D91" s="245"/>
      <c r="E91" s="246"/>
    </row>
    <row r="92" spans="1:6" x14ac:dyDescent="0.25">
      <c r="B92" s="55"/>
      <c r="C92" s="65"/>
      <c r="D92" s="245"/>
      <c r="E92" s="246"/>
    </row>
    <row r="93" spans="1:6" x14ac:dyDescent="0.25">
      <c r="B93" s="55"/>
      <c r="C93" s="65"/>
      <c r="D93" s="245"/>
      <c r="E93" s="246"/>
    </row>
    <row r="94" spans="1:6" x14ac:dyDescent="0.25">
      <c r="B94" s="55"/>
      <c r="C94" s="65"/>
      <c r="D94" s="245"/>
      <c r="E94" s="246"/>
    </row>
    <row r="95" spans="1:6" x14ac:dyDescent="0.25">
      <c r="B95" s="55"/>
      <c r="C95" s="65"/>
      <c r="D95" s="245"/>
      <c r="E95" s="246"/>
    </row>
    <row r="96" spans="1:6" x14ac:dyDescent="0.25">
      <c r="B96" s="55"/>
      <c r="C96" s="65"/>
      <c r="D96" s="245"/>
      <c r="E96" s="246"/>
    </row>
    <row r="97" spans="2:5" x14ac:dyDescent="0.25">
      <c r="B97" s="55"/>
      <c r="C97" s="65"/>
      <c r="D97" s="245"/>
      <c r="E97" s="246"/>
    </row>
    <row r="98" spans="2:5" x14ac:dyDescent="0.25">
      <c r="B98" s="55"/>
      <c r="C98" s="65"/>
      <c r="D98" s="245"/>
      <c r="E98" s="246"/>
    </row>
    <row r="99" spans="2:5" x14ac:dyDescent="0.25">
      <c r="B99" s="55"/>
      <c r="C99" s="65"/>
      <c r="D99" s="245"/>
      <c r="E99" s="246"/>
    </row>
    <row r="100" spans="2:5" x14ac:dyDescent="0.25">
      <c r="B100" s="55"/>
      <c r="C100" s="65"/>
      <c r="D100" s="245"/>
      <c r="E100" s="246"/>
    </row>
    <row r="101" spans="2:5" x14ac:dyDescent="0.25">
      <c r="B101" s="44"/>
      <c r="C101" s="66"/>
      <c r="D101" s="44"/>
      <c r="E101" s="55"/>
    </row>
  </sheetData>
  <sheetProtection formatCells="0" selectLockedCells="1"/>
  <mergeCells count="66">
    <mergeCell ref="A87:A88"/>
    <mergeCell ref="F51:F54"/>
    <mergeCell ref="F56:F59"/>
    <mergeCell ref="F61:F63"/>
    <mergeCell ref="F67:F69"/>
    <mergeCell ref="F73:F75"/>
    <mergeCell ref="B66:E66"/>
    <mergeCell ref="B72:E72"/>
    <mergeCell ref="B61:E63"/>
    <mergeCell ref="B51:E54"/>
    <mergeCell ref="B56:E59"/>
    <mergeCell ref="C64:E64"/>
    <mergeCell ref="A45:A59"/>
    <mergeCell ref="F7:F14"/>
    <mergeCell ref="F16:F21"/>
    <mergeCell ref="F23:F27"/>
    <mergeCell ref="C29:E29"/>
    <mergeCell ref="F46:F49"/>
    <mergeCell ref="F41:F44"/>
    <mergeCell ref="F35:F39"/>
    <mergeCell ref="B16:E21"/>
    <mergeCell ref="B7:E14"/>
    <mergeCell ref="B35:E39"/>
    <mergeCell ref="B46:E49"/>
    <mergeCell ref="B23:E26"/>
    <mergeCell ref="B27:E27"/>
    <mergeCell ref="B41:E44"/>
    <mergeCell ref="A28:A44"/>
    <mergeCell ref="A6:A26"/>
    <mergeCell ref="B78:E78"/>
    <mergeCell ref="B6:E6"/>
    <mergeCell ref="B15:E15"/>
    <mergeCell ref="B22:E22"/>
    <mergeCell ref="B28:E28"/>
    <mergeCell ref="B34:E34"/>
    <mergeCell ref="B40:E40"/>
    <mergeCell ref="B45:E45"/>
    <mergeCell ref="B50:E50"/>
    <mergeCell ref="B55:E55"/>
    <mergeCell ref="B60:E60"/>
    <mergeCell ref="C30:E30"/>
    <mergeCell ref="C31:E31"/>
    <mergeCell ref="D100:E100"/>
    <mergeCell ref="C65:E65"/>
    <mergeCell ref="D92:E92"/>
    <mergeCell ref="D93:E93"/>
    <mergeCell ref="D95:E95"/>
    <mergeCell ref="D94:E94"/>
    <mergeCell ref="D96:E96"/>
    <mergeCell ref="D89:E89"/>
    <mergeCell ref="D90:E90"/>
    <mergeCell ref="D91:E91"/>
    <mergeCell ref="B67:E69"/>
    <mergeCell ref="B1:E1"/>
    <mergeCell ref="B3:E3"/>
    <mergeCell ref="D97:E97"/>
    <mergeCell ref="D98:E98"/>
    <mergeCell ref="D99:E99"/>
    <mergeCell ref="B4:E4"/>
    <mergeCell ref="C32:E32"/>
    <mergeCell ref="C33:E33"/>
    <mergeCell ref="C71:E71"/>
    <mergeCell ref="C70:E70"/>
    <mergeCell ref="C76:E76"/>
    <mergeCell ref="C77:E77"/>
    <mergeCell ref="B73:E75"/>
  </mergeCells>
  <dataValidations xWindow="1455" yWindow="598" count="10">
    <dataValidation type="textLength" operator="lessThan" allowBlank="1" showInputMessage="1" showErrorMessage="1" errorTitle="ERROR" error="Se ha sobrepasado el número máximo de caracteres" promptTitle="ENTRADA" prompt="Número máximo de caracteres 10" sqref="B1" xr:uid="{00000000-0002-0000-0100-000000000000}">
      <formula1>E1</formula1>
    </dataValidation>
    <dataValidation type="textLength" operator="lessThan" allowBlank="1" showInputMessage="1" showErrorMessage="1" errorTitle="ERROR" error="Se ha sobrepasado el número máximo de caracteres" promptTitle="ENTRADA" prompt="Número máximo de caracteres limitado al valor de la celda de la derecha" sqref="B64 C34:E34 F29:F34" xr:uid="{00000000-0002-0000-0100-000001000000}">
      <formula1>F29</formula1>
    </dataValidation>
    <dataValidation type="textLength" operator="lessThanOrEqual" allowBlank="1" showInputMessage="1" showErrorMessage="1" errorTitle="ERROR" error="Se ha sobrepasado el número máximo de caracteres" promptTitle="ENTRADA" prompt="Número máximo de caracteres limitado al valor de la celda de la derecha" sqref="B7:E14 B16:E21 B23:E26 B73:E75 B61:E63" xr:uid="{00000000-0002-0000-0100-000002000000}">
      <formula1>F7</formula1>
    </dataValidation>
    <dataValidation type="textLength" operator="lessThanOrEqual" allowBlank="1" showInputMessage="1" showErrorMessage="1" errorTitle="ERROR" error="Se ha sobrepasado el número máximo de caracteres" promptTitle="ENTRADA" prompt="Número máximo de caracteres limitado al valor de la celda de la derecha" sqref="C29:E33 C64:E64 C76:E76" xr:uid="{00000000-0002-0000-0100-000003000000}">
      <formula1>F29</formula1>
    </dataValidation>
    <dataValidation type="textLength" operator="lessThanOrEqual" allowBlank="1" showInputMessage="1" showErrorMessage="1" errorTitle="ERROR" error="Se ha sobrepasado el número máximo de caracteres" promptTitle="ENTRADA" prompt="Número máximo de caracteres limitado al valor de la celda de la derecha" sqref="B41:E44" xr:uid="{00000000-0002-0000-0100-000004000000}">
      <formula1>F41+500</formula1>
    </dataValidation>
    <dataValidation type="textLength" operator="lessThanOrEqual" allowBlank="1" showInputMessage="1" showErrorMessage="1" errorTitle="ERROR" error="Se ha sobrepasado el número máximo de caracteres" promptTitle="ENTRADA" prompt="Número máximo de caracteres limitado al valor de la celda de la derecha" sqref="B46:E49" xr:uid="{00000000-0002-0000-0100-000005000000}">
      <formula1>F46+100</formula1>
    </dataValidation>
    <dataValidation type="textLength" operator="lessThanOrEqual" allowBlank="1" showInputMessage="1" showErrorMessage="1" errorTitle="ERROR" error="Se ha sobrepasado el número máximo de caracteres" promptTitle="ENTRADA" prompt="Número máximo de caracteres limitado al valor de la celda de la derecha" sqref="B51:E54" xr:uid="{00000000-0002-0000-0100-000006000000}">
      <formula1>F51+35</formula1>
    </dataValidation>
    <dataValidation type="textLength" operator="lessThanOrEqual" allowBlank="1" showInputMessage="1" showErrorMessage="1" errorTitle="ERROR" error="Se ha sobrepasado el número máximo de caracteres" promptTitle="ENTRADA" prompt="Número máximo de caracteres limitado al valor de la celda de la derecha" sqref="B56:E59" xr:uid="{00000000-0002-0000-0100-000007000000}">
      <formula1>F56+75</formula1>
    </dataValidation>
    <dataValidation type="textLength" operator="lessThanOrEqual" allowBlank="1" showInputMessage="1" showErrorMessage="1" errorTitle="ERROR" error="Se ha sobrepasado el número máximo de caracteres" promptTitle="ENTRADA" prompt="Número máximo de caracteres limitado al valor de la celda de la derecha" sqref="B35:E39 B67:E69" xr:uid="{00000000-0002-0000-0100-000008000000}">
      <formula1>1000</formula1>
    </dataValidation>
    <dataValidation operator="lessThanOrEqual" allowBlank="1" showInputMessage="1" showErrorMessage="1" errorTitle="ERROR" error="Se ha sobrepasado el número máximo de caracteres" promptTitle="ENTRADA" prompt="Número máximo de caracteres limitado al valor de la celda de la derecha" sqref="C77:E77 C65:E65 C70:E71" xr:uid="{00000000-0002-0000-0100-000009000000}"/>
  </dataValidations>
  <pageMargins left="0.39370078740157483" right="0.31496062992125984" top="0.55118110236220474" bottom="0.62992125984251968" header="0.31496062992125984" footer="0.31496062992125984"/>
  <pageSetup paperSize="8" scale="75" fitToHeight="0" orientation="portrait" r:id="rId1"/>
  <headerFooter>
    <oddHeader>&amp;R&amp;D</oddHeader>
    <oddFooter>&amp;L&amp;A&amp;R&amp;P/&amp;N</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75"/>
  <sheetViews>
    <sheetView topLeftCell="A34" zoomScale="80" zoomScaleNormal="80" workbookViewId="0">
      <selection activeCell="C55" sqref="C55"/>
    </sheetView>
  </sheetViews>
  <sheetFormatPr baseColWidth="10" defaultRowHeight="15" x14ac:dyDescent="0.25"/>
  <cols>
    <col min="1" max="1" width="18.85546875" bestFit="1" customWidth="1"/>
    <col min="2" max="2" width="66.28515625" bestFit="1" customWidth="1"/>
    <col min="3" max="3" width="16.140625" customWidth="1"/>
    <col min="4" max="4" width="43.5703125" bestFit="1" customWidth="1"/>
    <col min="5" max="5" width="12.7109375" customWidth="1"/>
    <col min="11" max="11" width="14.5703125" customWidth="1"/>
  </cols>
  <sheetData>
    <row r="1" spans="1:7" x14ac:dyDescent="0.25">
      <c r="A1" s="20" t="s">
        <v>0</v>
      </c>
      <c r="B1" s="242"/>
      <c r="C1" s="243"/>
      <c r="D1" s="243"/>
      <c r="E1" s="244"/>
      <c r="F1" s="3"/>
      <c r="G1" s="3"/>
    </row>
    <row r="2" spans="1:7" ht="13.9" customHeight="1" x14ac:dyDescent="0.25">
      <c r="A2" s="4"/>
      <c r="B2" s="11"/>
      <c r="C2" s="11"/>
      <c r="D2" s="11"/>
      <c r="E2" s="2"/>
      <c r="F2" s="3"/>
      <c r="G2" s="3"/>
    </row>
    <row r="3" spans="1:7" x14ac:dyDescent="0.25">
      <c r="A3" s="20" t="s">
        <v>1</v>
      </c>
      <c r="B3" s="242"/>
      <c r="C3" s="243"/>
      <c r="D3" s="243"/>
      <c r="E3" s="244"/>
      <c r="F3" s="3"/>
      <c r="G3" s="3"/>
    </row>
    <row r="4" spans="1:7" x14ac:dyDescent="0.25">
      <c r="A4" s="20" t="s">
        <v>2</v>
      </c>
      <c r="B4" s="242"/>
      <c r="C4" s="243"/>
      <c r="D4" s="243"/>
      <c r="E4" s="244"/>
      <c r="F4" s="3"/>
      <c r="G4" s="3"/>
    </row>
    <row r="5" spans="1:7" x14ac:dyDescent="0.25">
      <c r="A5" s="5"/>
      <c r="B5" s="12"/>
      <c r="C5" s="12"/>
      <c r="D5" s="12"/>
      <c r="E5" s="2"/>
      <c r="F5" s="3"/>
      <c r="G5" s="3"/>
    </row>
    <row r="6" spans="1:7" x14ac:dyDescent="0.25">
      <c r="A6" s="268" t="s">
        <v>40</v>
      </c>
      <c r="B6" s="305" t="s">
        <v>49</v>
      </c>
      <c r="C6" s="306"/>
      <c r="D6" s="306"/>
      <c r="E6" s="307"/>
      <c r="F6" s="3"/>
      <c r="G6" s="3"/>
    </row>
    <row r="7" spans="1:7" x14ac:dyDescent="0.25">
      <c r="A7" s="269"/>
      <c r="B7" s="168" t="s">
        <v>170</v>
      </c>
      <c r="D7" s="14" t="s">
        <v>100</v>
      </c>
      <c r="E7" s="84"/>
      <c r="F7" s="3"/>
      <c r="G7" s="3"/>
    </row>
    <row r="8" spans="1:7" x14ac:dyDescent="0.25">
      <c r="A8" s="269"/>
      <c r="B8" s="13" t="s">
        <v>171</v>
      </c>
      <c r="C8" s="64"/>
      <c r="D8" s="14" t="s">
        <v>100</v>
      </c>
      <c r="E8" s="84" t="e">
        <f>FINANCIACION!C8/$C$18</f>
        <v>#DIV/0!</v>
      </c>
      <c r="F8" s="3"/>
      <c r="G8" s="3"/>
    </row>
    <row r="9" spans="1:7" x14ac:dyDescent="0.25">
      <c r="A9" s="269"/>
      <c r="B9" s="13" t="s">
        <v>169</v>
      </c>
      <c r="C9" s="64"/>
      <c r="D9" s="14" t="s">
        <v>100</v>
      </c>
      <c r="E9" s="84" t="e">
        <f>FINANCIACION!C9/$C$18</f>
        <v>#DIV/0!</v>
      </c>
      <c r="F9" s="3"/>
      <c r="G9" s="3"/>
    </row>
    <row r="10" spans="1:7" x14ac:dyDescent="0.25">
      <c r="A10" s="269"/>
      <c r="B10" s="168" t="s">
        <v>41</v>
      </c>
      <c r="C10" s="64"/>
      <c r="D10" s="14" t="s">
        <v>100</v>
      </c>
      <c r="E10" s="84"/>
      <c r="F10" s="3"/>
      <c r="G10" s="3"/>
    </row>
    <row r="11" spans="1:7" x14ac:dyDescent="0.25">
      <c r="A11" s="269"/>
      <c r="B11" s="13" t="s">
        <v>175</v>
      </c>
      <c r="C11" s="64"/>
      <c r="D11" s="14" t="s">
        <v>100</v>
      </c>
      <c r="E11" s="84" t="e">
        <f>FINANCIACION!C11/$C$18</f>
        <v>#DIV/0!</v>
      </c>
      <c r="F11" s="3"/>
      <c r="G11" s="3"/>
    </row>
    <row r="12" spans="1:7" x14ac:dyDescent="0.25">
      <c r="A12" s="269"/>
      <c r="B12" s="13" t="s">
        <v>172</v>
      </c>
      <c r="C12" s="64"/>
      <c r="D12" s="14" t="s">
        <v>100</v>
      </c>
      <c r="E12" s="84" t="e">
        <f>FINANCIACION!C12/$C$18</f>
        <v>#DIV/0!</v>
      </c>
      <c r="F12" s="3"/>
      <c r="G12" s="3"/>
    </row>
    <row r="13" spans="1:7" x14ac:dyDescent="0.25">
      <c r="A13" s="269"/>
      <c r="B13" s="13" t="s">
        <v>176</v>
      </c>
      <c r="C13" s="64"/>
      <c r="D13" s="14" t="s">
        <v>100</v>
      </c>
      <c r="E13" s="84" t="e">
        <f>FINANCIACION!C13/$C$18</f>
        <v>#DIV/0!</v>
      </c>
      <c r="F13" s="3"/>
      <c r="G13" s="3"/>
    </row>
    <row r="14" spans="1:7" x14ac:dyDescent="0.25">
      <c r="A14" s="269"/>
      <c r="B14" s="13" t="s">
        <v>42</v>
      </c>
      <c r="C14" s="64"/>
      <c r="D14" s="14" t="s">
        <v>100</v>
      </c>
      <c r="E14" s="84" t="e">
        <f>FINANCIACION!C14/$C$18</f>
        <v>#DIV/0!</v>
      </c>
      <c r="F14" s="3"/>
      <c r="G14" s="3"/>
    </row>
    <row r="15" spans="1:7" x14ac:dyDescent="0.25">
      <c r="A15" s="269"/>
      <c r="B15" s="13" t="s">
        <v>43</v>
      </c>
      <c r="C15" s="64"/>
      <c r="D15" s="14" t="s">
        <v>100</v>
      </c>
      <c r="E15" s="84" t="e">
        <f>FINANCIACION!C15/$C$18</f>
        <v>#DIV/0!</v>
      </c>
      <c r="F15" s="3"/>
      <c r="G15" s="3"/>
    </row>
    <row r="16" spans="1:7" x14ac:dyDescent="0.25">
      <c r="A16" s="269"/>
      <c r="B16" s="13" t="s">
        <v>173</v>
      </c>
      <c r="C16" s="64"/>
      <c r="D16" s="14" t="s">
        <v>100</v>
      </c>
      <c r="E16" s="84" t="e">
        <f>FINANCIACION!C16/$C$18</f>
        <v>#DIV/0!</v>
      </c>
      <c r="F16" s="3"/>
      <c r="G16" s="3"/>
    </row>
    <row r="17" spans="1:10" x14ac:dyDescent="0.25">
      <c r="A17" s="269"/>
      <c r="B17" s="13" t="s">
        <v>174</v>
      </c>
      <c r="C17" s="64"/>
      <c r="D17" s="14" t="s">
        <v>100</v>
      </c>
      <c r="E17" s="84" t="e">
        <f>FINANCIACION!C17/$C$18</f>
        <v>#DIV/0!</v>
      </c>
      <c r="F17" s="3"/>
      <c r="G17" s="3"/>
    </row>
    <row r="18" spans="1:10" x14ac:dyDescent="0.25">
      <c r="A18" s="269"/>
      <c r="B18" s="168" t="s">
        <v>44</v>
      </c>
      <c r="C18" s="167">
        <f>SUM(C8:C17)</f>
        <v>0</v>
      </c>
      <c r="D18" s="14" t="s">
        <v>100</v>
      </c>
      <c r="E18" s="84" t="e">
        <f>FINANCIACION!C18/$C$18</f>
        <v>#DIV/0!</v>
      </c>
      <c r="F18" s="3"/>
      <c r="G18" s="3"/>
    </row>
    <row r="19" spans="1:10" x14ac:dyDescent="0.25">
      <c r="A19" s="269"/>
      <c r="B19" s="308" t="s">
        <v>50</v>
      </c>
      <c r="C19" s="309"/>
      <c r="D19" s="309"/>
      <c r="E19" s="310"/>
      <c r="F19" s="3"/>
      <c r="G19" s="3"/>
    </row>
    <row r="20" spans="1:10" x14ac:dyDescent="0.25">
      <c r="A20" s="269"/>
      <c r="B20" s="13" t="s">
        <v>47</v>
      </c>
      <c r="C20" s="85">
        <v>0</v>
      </c>
      <c r="D20" s="14" t="s">
        <v>100</v>
      </c>
      <c r="E20" s="88">
        <f>IF($C$22=0,0,C20/$C$22)</f>
        <v>0</v>
      </c>
      <c r="F20" s="3"/>
      <c r="G20" s="3"/>
    </row>
    <row r="21" spans="1:10" x14ac:dyDescent="0.25">
      <c r="A21" s="269"/>
      <c r="B21" s="13" t="s">
        <v>48</v>
      </c>
      <c r="C21" s="86">
        <v>0</v>
      </c>
      <c r="D21" s="14" t="s">
        <v>100</v>
      </c>
      <c r="E21" s="88">
        <f t="shared" ref="E21:E22" si="0">IF($C$22=0,0,C21/$C$22)</f>
        <v>0</v>
      </c>
      <c r="F21" s="3"/>
      <c r="G21" s="3"/>
    </row>
    <row r="22" spans="1:10" x14ac:dyDescent="0.25">
      <c r="A22" s="269"/>
      <c r="B22" s="13" t="s">
        <v>44</v>
      </c>
      <c r="C22" s="87">
        <f>SUM(C20:C21)</f>
        <v>0</v>
      </c>
      <c r="D22" s="14" t="s">
        <v>100</v>
      </c>
      <c r="E22" s="88">
        <f t="shared" si="0"/>
        <v>0</v>
      </c>
      <c r="F22" s="3"/>
      <c r="G22" s="3"/>
    </row>
    <row r="23" spans="1:10" x14ac:dyDescent="0.25">
      <c r="A23" s="269"/>
      <c r="B23" s="305" t="s">
        <v>46</v>
      </c>
      <c r="C23" s="306"/>
      <c r="D23" s="306"/>
      <c r="E23" s="307"/>
      <c r="F23" s="3"/>
      <c r="G23" s="3"/>
    </row>
    <row r="24" spans="1:10" x14ac:dyDescent="0.25">
      <c r="A24" s="269"/>
      <c r="B24" s="13" t="s">
        <v>51</v>
      </c>
      <c r="C24" s="87">
        <f>SUM(C25:C26)</f>
        <v>0</v>
      </c>
      <c r="D24" s="89" t="s">
        <v>112</v>
      </c>
      <c r="E24" s="88">
        <f>IF($C$24=0,0,C24/$C$24)</f>
        <v>0</v>
      </c>
      <c r="F24" s="3"/>
      <c r="G24" s="3"/>
    </row>
    <row r="25" spans="1:10" x14ac:dyDescent="0.25">
      <c r="A25" s="269"/>
      <c r="B25" s="13" t="s">
        <v>114</v>
      </c>
      <c r="C25" s="90">
        <f>C18</f>
        <v>0</v>
      </c>
      <c r="D25" s="89" t="s">
        <v>112</v>
      </c>
      <c r="E25" s="88">
        <f>IF($C$24=0,0,C25/$C$24)</f>
        <v>0</v>
      </c>
      <c r="F25" s="3"/>
      <c r="G25" s="3"/>
    </row>
    <row r="26" spans="1:10" x14ac:dyDescent="0.25">
      <c r="A26" s="269"/>
      <c r="B26" s="13" t="s">
        <v>52</v>
      </c>
      <c r="C26" s="90">
        <f>C22</f>
        <v>0</v>
      </c>
      <c r="D26" s="89" t="s">
        <v>112</v>
      </c>
      <c r="E26" s="88">
        <f>IF($C$24=0,0,C26/$C$24)</f>
        <v>0</v>
      </c>
      <c r="F26" s="3"/>
      <c r="G26" s="3"/>
    </row>
    <row r="27" spans="1:10" s="1" customFormat="1" ht="8.25" customHeight="1" x14ac:dyDescent="0.25">
      <c r="A27" s="5"/>
      <c r="B27" s="14"/>
      <c r="C27" s="14"/>
      <c r="D27" s="14"/>
      <c r="E27" s="2"/>
      <c r="F27" s="3"/>
      <c r="G27" s="3"/>
    </row>
    <row r="28" spans="1:10" s="1" customFormat="1" x14ac:dyDescent="0.25">
      <c r="A28" s="268" t="s">
        <v>53</v>
      </c>
      <c r="B28" s="311" t="s">
        <v>65</v>
      </c>
      <c r="C28" s="312"/>
      <c r="D28" s="312"/>
      <c r="E28" s="313"/>
      <c r="F28" s="3"/>
      <c r="G28" s="3"/>
      <c r="J28" s="68"/>
    </row>
    <row r="29" spans="1:10" x14ac:dyDescent="0.25">
      <c r="A29" s="269"/>
      <c r="B29" s="305" t="s">
        <v>58</v>
      </c>
      <c r="C29" s="306"/>
      <c r="D29" s="306"/>
      <c r="E29" s="307"/>
      <c r="F29" s="3"/>
      <c r="G29" s="3"/>
      <c r="J29" s="68"/>
    </row>
    <row r="30" spans="1:10" x14ac:dyDescent="0.25">
      <c r="A30" s="269"/>
      <c r="B30" s="24" t="s">
        <v>117</v>
      </c>
      <c r="C30" s="97">
        <f>IF(OR(C31="Melilla",C31="Ceuta",C31="Canarias"),C18*0.85-C33-C34-C35,IF(OR(C31="Andalucía",C31="Castilla La Mancha",C31="extremadura",C31="Galicia",C31="Murcia"),C18*0.8-C33-C34-C35,C18*0.5-C33-C34-C35))</f>
        <v>0</v>
      </c>
      <c r="D30" s="91" t="s">
        <v>54</v>
      </c>
      <c r="E30" s="92"/>
      <c r="F30" s="3"/>
      <c r="G30" s="3"/>
      <c r="J30" s="68"/>
    </row>
    <row r="31" spans="1:10" x14ac:dyDescent="0.25">
      <c r="A31" s="269"/>
      <c r="B31" s="24" t="s">
        <v>81</v>
      </c>
      <c r="C31" s="91" t="s">
        <v>95</v>
      </c>
      <c r="D31" s="93" t="s">
        <v>118</v>
      </c>
      <c r="E31" s="94">
        <f>IF(OR(C31="Melilla",C31="Ceuta",C31="Canarias"),0.15,IF(OR(C31="Andalucía",C31="Castilla La Mancha",C31="extremadura",C31="Galicia",C31="Murcia"),0.2,0.5))</f>
        <v>0.2</v>
      </c>
      <c r="F31" s="3"/>
      <c r="G31" s="3"/>
      <c r="J31" s="68"/>
    </row>
    <row r="32" spans="1:10" x14ac:dyDescent="0.25">
      <c r="A32" s="269"/>
      <c r="B32" s="305" t="s">
        <v>59</v>
      </c>
      <c r="C32" s="306"/>
      <c r="D32" s="306"/>
      <c r="E32" s="307"/>
      <c r="F32" s="3"/>
      <c r="G32" s="3"/>
      <c r="J32" s="68"/>
    </row>
    <row r="33" spans="1:10" x14ac:dyDescent="0.25">
      <c r="A33" s="269"/>
      <c r="B33" s="22" t="s">
        <v>119</v>
      </c>
      <c r="C33" s="100">
        <v>0</v>
      </c>
      <c r="D33" s="57" t="s">
        <v>54</v>
      </c>
      <c r="E33" s="56" t="s">
        <v>57</v>
      </c>
      <c r="F33" s="3"/>
      <c r="G33" s="3"/>
      <c r="J33" s="68"/>
    </row>
    <row r="34" spans="1:10" x14ac:dyDescent="0.25">
      <c r="A34" s="269"/>
      <c r="B34" s="22" t="s">
        <v>119</v>
      </c>
      <c r="C34" s="100">
        <v>0</v>
      </c>
      <c r="D34" s="57" t="s">
        <v>55</v>
      </c>
      <c r="E34" s="56" t="s">
        <v>57</v>
      </c>
      <c r="F34" s="3"/>
      <c r="G34" s="3"/>
      <c r="J34" s="68"/>
    </row>
    <row r="35" spans="1:10" x14ac:dyDescent="0.25">
      <c r="A35" s="269"/>
      <c r="B35" s="22" t="s">
        <v>119</v>
      </c>
      <c r="C35" s="100">
        <v>0</v>
      </c>
      <c r="D35" s="57" t="s">
        <v>56</v>
      </c>
      <c r="E35" s="56" t="s">
        <v>57</v>
      </c>
      <c r="F35" s="3"/>
      <c r="G35" s="3"/>
      <c r="J35" s="68"/>
    </row>
    <row r="36" spans="1:10" x14ac:dyDescent="0.25">
      <c r="A36" s="269"/>
      <c r="B36" s="22" t="s">
        <v>30</v>
      </c>
      <c r="C36" s="21"/>
      <c r="D36" s="21"/>
      <c r="E36" s="2"/>
      <c r="F36" s="3"/>
      <c r="G36" s="3"/>
      <c r="J36" s="68"/>
    </row>
    <row r="37" spans="1:10" x14ac:dyDescent="0.25">
      <c r="A37" s="269"/>
      <c r="B37" s="305" t="s">
        <v>60</v>
      </c>
      <c r="C37" s="306"/>
      <c r="D37" s="306"/>
      <c r="E37" s="307"/>
      <c r="F37" s="3"/>
      <c r="G37" s="3"/>
      <c r="J37" s="68"/>
    </row>
    <row r="38" spans="1:10" x14ac:dyDescent="0.25">
      <c r="A38" s="269"/>
      <c r="B38" s="24" t="s">
        <v>120</v>
      </c>
      <c r="C38" s="97">
        <f>C30</f>
        <v>0</v>
      </c>
      <c r="D38" s="95" t="s">
        <v>63</v>
      </c>
      <c r="E38" s="88" t="str">
        <f>IF(C38=0,"introducir total tramo I",C38/C18)</f>
        <v>introducir total tramo I</v>
      </c>
      <c r="F38" s="3"/>
      <c r="G38" s="3"/>
      <c r="J38" s="68"/>
    </row>
    <row r="39" spans="1:10" x14ac:dyDescent="0.25">
      <c r="A39" s="269"/>
      <c r="B39" s="22" t="s">
        <v>62</v>
      </c>
      <c r="C39" s="69" t="s">
        <v>61</v>
      </c>
      <c r="D39" s="95"/>
      <c r="E39" s="96"/>
      <c r="F39" s="3"/>
      <c r="G39" s="3"/>
      <c r="J39" s="68"/>
    </row>
    <row r="40" spans="1:10" x14ac:dyDescent="0.25">
      <c r="A40" s="269"/>
      <c r="B40" s="24" t="s">
        <v>121</v>
      </c>
      <c r="C40" s="98">
        <f>E31*C18</f>
        <v>0</v>
      </c>
      <c r="D40" s="95" t="s">
        <v>63</v>
      </c>
      <c r="E40" s="88" t="str">
        <f>IF(C40=0,"introducir total tramo I",C40/C18)</f>
        <v>introducir total tramo I</v>
      </c>
      <c r="F40" s="3"/>
      <c r="G40" s="3"/>
      <c r="J40" s="68"/>
    </row>
    <row r="41" spans="1:10" x14ac:dyDescent="0.25">
      <c r="A41" s="269"/>
      <c r="B41" s="24" t="s">
        <v>64</v>
      </c>
      <c r="C41" s="99">
        <f>C18</f>
        <v>0</v>
      </c>
      <c r="D41" s="95"/>
      <c r="E41" s="96"/>
      <c r="F41" s="3"/>
      <c r="G41" s="3"/>
      <c r="J41" s="68"/>
    </row>
    <row r="42" spans="1:10" x14ac:dyDescent="0.25">
      <c r="A42" s="269"/>
      <c r="B42" s="311" t="s">
        <v>66</v>
      </c>
      <c r="C42" s="312"/>
      <c r="D42" s="312"/>
      <c r="E42" s="313"/>
      <c r="F42" s="3"/>
      <c r="G42" s="3"/>
      <c r="J42" s="68"/>
    </row>
    <row r="43" spans="1:10" x14ac:dyDescent="0.25">
      <c r="A43" s="269"/>
      <c r="B43" s="305" t="s">
        <v>67</v>
      </c>
      <c r="C43" s="306"/>
      <c r="D43" s="306"/>
      <c r="E43" s="307"/>
      <c r="F43" s="3"/>
      <c r="G43" s="3"/>
      <c r="J43" s="68"/>
    </row>
    <row r="44" spans="1:10" x14ac:dyDescent="0.25">
      <c r="A44" s="269"/>
      <c r="B44" s="22" t="s">
        <v>119</v>
      </c>
      <c r="C44" s="100">
        <v>0</v>
      </c>
      <c r="D44" s="21" t="s">
        <v>54</v>
      </c>
      <c r="E44" s="101" t="s">
        <v>57</v>
      </c>
      <c r="F44" s="3"/>
      <c r="G44" s="3"/>
    </row>
    <row r="45" spans="1:10" x14ac:dyDescent="0.25">
      <c r="A45" s="269"/>
      <c r="B45" s="22" t="s">
        <v>119</v>
      </c>
      <c r="C45" s="100">
        <v>0</v>
      </c>
      <c r="D45" s="21" t="s">
        <v>55</v>
      </c>
      <c r="E45" s="101" t="s">
        <v>57</v>
      </c>
      <c r="F45" s="3"/>
      <c r="G45" s="3"/>
    </row>
    <row r="46" spans="1:10" x14ac:dyDescent="0.25">
      <c r="A46" s="269"/>
      <c r="B46" s="22" t="s">
        <v>119</v>
      </c>
      <c r="C46" s="100">
        <v>0</v>
      </c>
      <c r="D46" s="21" t="s">
        <v>56</v>
      </c>
      <c r="E46" s="101" t="s">
        <v>57</v>
      </c>
      <c r="F46" s="3"/>
      <c r="G46" s="3"/>
    </row>
    <row r="47" spans="1:10" x14ac:dyDescent="0.25">
      <c r="A47" s="269"/>
      <c r="B47" s="22" t="s">
        <v>30</v>
      </c>
      <c r="C47" s="21"/>
      <c r="D47" s="21"/>
      <c r="E47" s="102"/>
      <c r="F47" s="3"/>
      <c r="G47" s="3"/>
    </row>
    <row r="48" spans="1:10" x14ac:dyDescent="0.25">
      <c r="A48" s="269"/>
      <c r="B48" s="314" t="s">
        <v>68</v>
      </c>
      <c r="C48" s="315"/>
      <c r="D48" s="315"/>
      <c r="E48" s="316"/>
      <c r="F48" s="3"/>
      <c r="G48" s="3"/>
    </row>
    <row r="49" spans="1:12" x14ac:dyDescent="0.25">
      <c r="A49" s="269"/>
      <c r="B49" s="24" t="s">
        <v>122</v>
      </c>
      <c r="C49" s="142">
        <v>0</v>
      </c>
      <c r="D49" s="143" t="s">
        <v>69</v>
      </c>
      <c r="E49" s="144" t="str">
        <f>IF(C22=0,"introducir total tramo II",C49/C22)</f>
        <v>introducir total tramo II</v>
      </c>
      <c r="F49" s="145"/>
      <c r="G49" s="3"/>
    </row>
    <row r="50" spans="1:12" x14ac:dyDescent="0.25">
      <c r="A50" s="269"/>
      <c r="B50" s="22" t="s">
        <v>62</v>
      </c>
      <c r="C50" s="146" t="s">
        <v>61</v>
      </c>
      <c r="D50" s="143"/>
      <c r="E50" s="147"/>
      <c r="F50" s="145"/>
      <c r="G50" s="3"/>
    </row>
    <row r="51" spans="1:12" x14ac:dyDescent="0.25">
      <c r="A51" s="269"/>
      <c r="B51" s="24" t="s">
        <v>71</v>
      </c>
      <c r="C51" s="142">
        <v>0</v>
      </c>
      <c r="D51" s="148" t="s">
        <v>69</v>
      </c>
      <c r="E51" s="144" t="str">
        <f>IF(C22=0,"introducir total tramo II",C51/C22)</f>
        <v>introducir total tramo II</v>
      </c>
      <c r="F51" s="145"/>
      <c r="G51" s="3"/>
    </row>
    <row r="52" spans="1:12" x14ac:dyDescent="0.25">
      <c r="A52" s="269"/>
      <c r="B52" s="25" t="s">
        <v>70</v>
      </c>
      <c r="C52" s="149">
        <v>0</v>
      </c>
      <c r="D52" s="150"/>
      <c r="E52" s="151"/>
      <c r="F52" s="145"/>
      <c r="G52" s="3"/>
    </row>
    <row r="53" spans="1:12" s="8" customFormat="1" ht="7.5" customHeight="1" x14ac:dyDescent="0.25">
      <c r="A53" s="26"/>
      <c r="B53" s="15"/>
      <c r="C53" s="152"/>
      <c r="D53" s="152"/>
      <c r="E53" s="153"/>
      <c r="F53" s="145"/>
    </row>
    <row r="54" spans="1:12" s="3" customFormat="1" x14ac:dyDescent="0.25">
      <c r="E54" s="55"/>
    </row>
    <row r="56" spans="1:12" x14ac:dyDescent="0.25">
      <c r="K56" t="s">
        <v>96</v>
      </c>
      <c r="L56">
        <v>20</v>
      </c>
    </row>
    <row r="57" spans="1:12" x14ac:dyDescent="0.25">
      <c r="K57" s="68" t="s">
        <v>97</v>
      </c>
      <c r="L57">
        <v>50</v>
      </c>
    </row>
    <row r="58" spans="1:12" x14ac:dyDescent="0.25">
      <c r="K58" s="68" t="s">
        <v>98</v>
      </c>
      <c r="L58">
        <v>50</v>
      </c>
    </row>
    <row r="59" spans="1:12" x14ac:dyDescent="0.25">
      <c r="K59" s="68" t="s">
        <v>99</v>
      </c>
      <c r="L59">
        <v>50</v>
      </c>
    </row>
    <row r="60" spans="1:12" x14ac:dyDescent="0.25">
      <c r="K60" s="68" t="s">
        <v>101</v>
      </c>
      <c r="L60">
        <v>15</v>
      </c>
    </row>
    <row r="61" spans="1:12" x14ac:dyDescent="0.25">
      <c r="K61" s="68" t="s">
        <v>102</v>
      </c>
      <c r="L61">
        <v>50</v>
      </c>
    </row>
    <row r="62" spans="1:12" x14ac:dyDescent="0.25">
      <c r="K62" s="68" t="s">
        <v>103</v>
      </c>
      <c r="L62">
        <v>20</v>
      </c>
    </row>
    <row r="63" spans="1:12" x14ac:dyDescent="0.25">
      <c r="K63" s="68" t="s">
        <v>104</v>
      </c>
      <c r="L63">
        <v>50</v>
      </c>
    </row>
    <row r="64" spans="1:12" x14ac:dyDescent="0.25">
      <c r="K64" s="68" t="s">
        <v>105</v>
      </c>
      <c r="L64">
        <v>50</v>
      </c>
    </row>
    <row r="65" spans="11:12" x14ac:dyDescent="0.25">
      <c r="K65" s="68" t="s">
        <v>106</v>
      </c>
      <c r="L65">
        <v>15</v>
      </c>
    </row>
    <row r="66" spans="11:12" x14ac:dyDescent="0.25">
      <c r="K66" s="1" t="s">
        <v>95</v>
      </c>
      <c r="L66">
        <v>20</v>
      </c>
    </row>
    <row r="67" spans="11:12" x14ac:dyDescent="0.25">
      <c r="K67" s="68" t="s">
        <v>107</v>
      </c>
      <c r="L67">
        <v>20</v>
      </c>
    </row>
    <row r="68" spans="11:12" x14ac:dyDescent="0.25">
      <c r="K68" s="68" t="s">
        <v>108</v>
      </c>
      <c r="L68">
        <v>50</v>
      </c>
    </row>
    <row r="69" spans="11:12" x14ac:dyDescent="0.25">
      <c r="K69" s="68" t="s">
        <v>109</v>
      </c>
      <c r="L69">
        <v>50</v>
      </c>
    </row>
    <row r="70" spans="11:12" x14ac:dyDescent="0.25">
      <c r="K70" s="68" t="s">
        <v>110</v>
      </c>
      <c r="L70">
        <v>15</v>
      </c>
    </row>
    <row r="71" spans="11:12" x14ac:dyDescent="0.25">
      <c r="K71" t="s">
        <v>111</v>
      </c>
      <c r="L71">
        <v>20</v>
      </c>
    </row>
    <row r="72" spans="11:12" x14ac:dyDescent="0.25">
      <c r="K72" s="68" t="s">
        <v>113</v>
      </c>
      <c r="L72">
        <v>50</v>
      </c>
    </row>
    <row r="73" spans="11:12" x14ac:dyDescent="0.25">
      <c r="K73" s="68" t="s">
        <v>115</v>
      </c>
      <c r="L73">
        <v>50</v>
      </c>
    </row>
    <row r="74" spans="11:12" x14ac:dyDescent="0.25">
      <c r="K74" s="68" t="s">
        <v>116</v>
      </c>
      <c r="L74">
        <v>50</v>
      </c>
    </row>
    <row r="75" spans="11:12" x14ac:dyDescent="0.25">
      <c r="K75" s="1"/>
      <c r="L75" s="1"/>
    </row>
  </sheetData>
  <sheetProtection formatCells="0" selectLockedCells="1"/>
  <mergeCells count="15">
    <mergeCell ref="A28:A52"/>
    <mergeCell ref="B28:E28"/>
    <mergeCell ref="B29:E29"/>
    <mergeCell ref="B32:E32"/>
    <mergeCell ref="B37:E37"/>
    <mergeCell ref="B42:E42"/>
    <mergeCell ref="B43:E43"/>
    <mergeCell ref="B48:E48"/>
    <mergeCell ref="B1:E1"/>
    <mergeCell ref="B3:E3"/>
    <mergeCell ref="B4:E4"/>
    <mergeCell ref="A6:A26"/>
    <mergeCell ref="B6:E6"/>
    <mergeCell ref="B19:E19"/>
    <mergeCell ref="B23:E23"/>
  </mergeCells>
  <dataValidations count="6">
    <dataValidation type="textLength" operator="lessThan" allowBlank="1" showInputMessage="1" showErrorMessage="1" errorTitle="ERROR" error="Se ha sobrepasado el número máximo de caracteres" promptTitle="ENTRADA" prompt="Número máximo de caracteres 10" sqref="B1" xr:uid="{00000000-0002-0000-0200-000000000000}">
      <formula1>E1</formula1>
    </dataValidation>
    <dataValidation type="decimal" allowBlank="1" showInputMessage="1" showErrorMessage="1" errorTitle="ERROR" error="Nunca superará la solicitud de Senda FEDER OE1 Pluriregional solicitada en este apartado" promptTitle="AVISO" prompt="EL valor por defecto de este campo es el menor posible. No se aceptarán valores superiores" sqref="C38" xr:uid="{00000000-0002-0000-0200-000001000000}">
      <formula1>0</formula1>
      <formula2>C30</formula2>
    </dataValidation>
    <dataValidation type="decimal" operator="greaterThanOrEqual" allowBlank="1" showInputMessage="1" showErrorMessage="1" errorTitle="ERROR" error="(La cofinanciación aportada por el comprador público no podrá ser inferior al resultado de aplicar la tasa FEDER de cofinanciación regional al total del presupuesto de la fase I (TRAMO I))" promptTitle="AVISO" prompt="El valor por defecto de esta celda es el menor posible. No se permite el cambio a uno menor." sqref="C40" xr:uid="{00000000-0002-0000-0200-000002000000}">
      <formula1>C18*E31</formula1>
    </dataValidation>
    <dataValidation type="decimal" operator="greaterThanOrEqual" allowBlank="1" showInputMessage="1" showErrorMessage="1" errorTitle="Error" error="La cofinanciación aportada por el comprador público no podrá ser inferior al resultado de aplicar la tasa FEDER de cofinanciación regional al total del presupuesto de la fase II (TRAMO II)" promptTitle="AVISO" prompt="Esta campo ya tiene por defecto el valor mínimo posible. No se permitire el cambio a uno menor." sqref="C51" xr:uid="{00000000-0002-0000-0200-000003000000}">
      <formula1>C22*E31</formula1>
    </dataValidation>
    <dataValidation type="decimal" operator="lessThanOrEqual" allowBlank="1" showInputMessage="1" showErrorMessage="1" errorTitle="Error" error="La cantidad solicitada es superior al máximo permitido" promptTitle="AVISO" prompt="El valor de este campo es el máximo posible. No se permite el cambio a uno superior" sqref="C30" xr:uid="{00000000-0002-0000-0200-000004000000}">
      <formula1>IF(OR(C31="Melilla",C31="Ceuta",C31="Canarias"),C18*0.85-C33-C34-C35,IF(OR(C31="Andalucía",C31="Castilla La Mancha",C31="extremadura",C31="Galicia",C31="Murcia"),C18*0.8-C33-C34-C35,C18*0.5-C33-C34-C35))</formula1>
    </dataValidation>
    <dataValidation type="list" allowBlank="1" showInputMessage="1" showErrorMessage="1" sqref="C31" xr:uid="{00000000-0002-0000-0200-000005000000}">
      <formula1>$K$56:$K$74</formula1>
    </dataValidation>
  </dataValidations>
  <pageMargins left="0.35433070866141736" right="0.31496062992125984" top="0.74803149606299213" bottom="0.74803149606299213" header="0.31496062992125984" footer="0.31496062992125984"/>
  <pageSetup paperSize="8" scale="80" fitToWidth="0" orientation="portrait" r:id="rId1"/>
  <headerFooter>
    <oddHeader>&amp;R&amp;D</oddHeader>
    <oddFooter>&amp;L&amp;A&amp;R&amp;P/&amp;N</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41"/>
  <sheetViews>
    <sheetView topLeftCell="B7" zoomScale="115" zoomScaleNormal="115" workbookViewId="0">
      <selection activeCell="D24" sqref="D24"/>
    </sheetView>
  </sheetViews>
  <sheetFormatPr baseColWidth="10" defaultRowHeight="15" x14ac:dyDescent="0.25"/>
  <cols>
    <col min="1" max="1" width="38.140625" style="3" bestFit="1" customWidth="1"/>
    <col min="2" max="2" width="64.28515625" style="3" customWidth="1"/>
    <col min="3" max="3" width="13.85546875" style="3" bestFit="1" customWidth="1"/>
    <col min="4" max="4" width="16.7109375" style="3" bestFit="1" customWidth="1"/>
    <col min="5" max="5" width="56.7109375" style="3" bestFit="1" customWidth="1"/>
    <col min="6" max="6" width="16.5703125" style="3" customWidth="1"/>
    <col min="7" max="7" width="11.42578125" style="3"/>
    <col min="8" max="8" width="19.28515625" customWidth="1"/>
    <col min="9" max="9" width="15.5703125" bestFit="1" customWidth="1"/>
  </cols>
  <sheetData>
    <row r="1" spans="1:9" x14ac:dyDescent="0.25">
      <c r="A1" s="20" t="s">
        <v>0</v>
      </c>
      <c r="B1" s="242">
        <f>'IDENTIFICACION DE NECESIDAD'!B1:D1</f>
        <v>0</v>
      </c>
      <c r="C1" s="243"/>
      <c r="D1" s="243"/>
      <c r="E1" s="243"/>
      <c r="F1" s="244"/>
      <c r="G1"/>
    </row>
    <row r="2" spans="1:9" ht="7.5" customHeight="1" x14ac:dyDescent="0.25">
      <c r="A2" s="4"/>
      <c r="B2" s="11"/>
      <c r="C2" s="11"/>
      <c r="D2" s="11"/>
      <c r="E2" s="11"/>
      <c r="F2" s="2"/>
      <c r="G2"/>
    </row>
    <row r="3" spans="1:9" x14ac:dyDescent="0.25">
      <c r="A3" s="20" t="s">
        <v>1</v>
      </c>
      <c r="B3" s="242">
        <f>'IDENTIFICACION DE NECESIDAD'!B3:D3</f>
        <v>0</v>
      </c>
      <c r="C3" s="243"/>
      <c r="D3" s="243"/>
      <c r="E3" s="243"/>
      <c r="F3" s="244"/>
      <c r="G3"/>
    </row>
    <row r="4" spans="1:9" x14ac:dyDescent="0.25">
      <c r="A4" s="20" t="s">
        <v>2</v>
      </c>
      <c r="B4" s="28">
        <f>'IDENTIFICACION DE NECESIDAD'!B4:D4</f>
        <v>0</v>
      </c>
      <c r="C4" s="29"/>
      <c r="D4" s="29"/>
      <c r="E4" s="243"/>
      <c r="F4" s="244"/>
      <c r="G4"/>
    </row>
    <row r="5" spans="1:9" x14ac:dyDescent="0.25">
      <c r="A5" s="5"/>
      <c r="B5" s="12"/>
      <c r="C5" s="12"/>
      <c r="D5" s="12"/>
      <c r="E5" s="12"/>
      <c r="F5" s="2"/>
      <c r="G5"/>
    </row>
    <row r="6" spans="1:9" x14ac:dyDescent="0.25">
      <c r="A6" s="268" t="s">
        <v>72</v>
      </c>
      <c r="B6" s="305" t="s">
        <v>74</v>
      </c>
      <c r="C6" s="306"/>
      <c r="D6" s="306"/>
      <c r="E6" s="306"/>
      <c r="F6" s="307"/>
      <c r="G6"/>
    </row>
    <row r="7" spans="1:9" ht="15" customHeight="1" x14ac:dyDescent="0.25">
      <c r="A7" s="269"/>
      <c r="B7" s="154"/>
      <c r="C7" s="155"/>
      <c r="D7" s="156"/>
      <c r="E7" s="157"/>
      <c r="F7" s="158"/>
      <c r="G7"/>
    </row>
    <row r="8" spans="1:9" x14ac:dyDescent="0.25">
      <c r="A8" s="269"/>
      <c r="B8" s="154"/>
      <c r="C8" s="155"/>
      <c r="D8" s="156"/>
      <c r="E8" s="157"/>
      <c r="F8" s="158"/>
      <c r="G8"/>
    </row>
    <row r="9" spans="1:9" x14ac:dyDescent="0.25">
      <c r="A9" s="269"/>
      <c r="B9" s="154"/>
      <c r="C9" s="155"/>
      <c r="D9" s="156"/>
      <c r="E9" s="157"/>
      <c r="F9" s="158"/>
      <c r="G9"/>
    </row>
    <row r="10" spans="1:9" x14ac:dyDescent="0.25">
      <c r="A10" s="269"/>
      <c r="B10" s="154"/>
      <c r="C10" s="155"/>
      <c r="D10" s="156"/>
      <c r="E10" s="157"/>
      <c r="F10" s="158"/>
      <c r="G10"/>
    </row>
    <row r="11" spans="1:9" x14ac:dyDescent="0.25">
      <c r="A11" s="269"/>
      <c r="B11" s="305" t="s">
        <v>75</v>
      </c>
      <c r="C11" s="306"/>
      <c r="D11" s="306"/>
      <c r="E11" s="306"/>
      <c r="F11" s="307"/>
      <c r="G11"/>
    </row>
    <row r="12" spans="1:9" x14ac:dyDescent="0.25">
      <c r="A12" s="269"/>
      <c r="B12" s="139" t="s">
        <v>160</v>
      </c>
      <c r="C12" s="321" t="s">
        <v>165</v>
      </c>
      <c r="D12" s="322"/>
      <c r="E12" s="161"/>
      <c r="F12" s="105">
        <f>E12*0.005</f>
        <v>0</v>
      </c>
      <c r="G12"/>
      <c r="H12" s="104" t="s">
        <v>142</v>
      </c>
      <c r="I12" s="104" t="s">
        <v>143</v>
      </c>
    </row>
    <row r="13" spans="1:9" x14ac:dyDescent="0.25">
      <c r="A13" s="269"/>
      <c r="B13" s="139" t="s">
        <v>161</v>
      </c>
      <c r="C13" s="321" t="s">
        <v>166</v>
      </c>
      <c r="D13" s="322"/>
      <c r="E13" s="141"/>
      <c r="F13" s="105">
        <f>E13*0.0005</f>
        <v>0</v>
      </c>
      <c r="G13"/>
      <c r="H13" s="107">
        <v>304272494.47000003</v>
      </c>
      <c r="I13" s="107">
        <f>H13*0.005</f>
        <v>1521362.4723500002</v>
      </c>
    </row>
    <row r="14" spans="1:9" x14ac:dyDescent="0.25">
      <c r="A14" s="269"/>
      <c r="B14" s="139" t="s">
        <v>163</v>
      </c>
      <c r="C14" s="321" t="s">
        <v>166</v>
      </c>
      <c r="D14" s="322"/>
      <c r="E14" s="162"/>
      <c r="F14" s="105">
        <f>E14*0.005</f>
        <v>0</v>
      </c>
      <c r="G14"/>
      <c r="H14" s="107">
        <v>275235500</v>
      </c>
      <c r="I14" s="107">
        <f>H14*0.0005</f>
        <v>137617.75</v>
      </c>
    </row>
    <row r="15" spans="1:9" x14ac:dyDescent="0.25">
      <c r="A15" s="269"/>
      <c r="B15" s="139" t="s">
        <v>162</v>
      </c>
      <c r="C15" s="321" t="s">
        <v>166</v>
      </c>
      <c r="D15" s="322"/>
      <c r="E15" s="141"/>
      <c r="F15" s="105">
        <f>E15*0.005</f>
        <v>0</v>
      </c>
      <c r="H15" s="107">
        <v>180625969.99000001</v>
      </c>
      <c r="I15" s="107">
        <f>H15*0.005</f>
        <v>903129.84995000006</v>
      </c>
    </row>
    <row r="16" spans="1:9" s="1" customFormat="1" ht="12.6" customHeight="1" x14ac:dyDescent="0.25">
      <c r="A16" s="5"/>
      <c r="B16" s="14"/>
      <c r="C16" s="14"/>
      <c r="D16" s="14"/>
      <c r="E16" s="14"/>
      <c r="F16" s="169">
        <f>SUM(F12:F15)</f>
        <v>0</v>
      </c>
      <c r="G16" s="3"/>
      <c r="H16" s="107">
        <f>(3892*100000)+126.86*479122</f>
        <v>449981416.92000002</v>
      </c>
      <c r="I16" s="107">
        <f>H16*0.005</f>
        <v>2249907.0846000002</v>
      </c>
    </row>
    <row r="17" spans="1:9" s="1" customFormat="1" x14ac:dyDescent="0.25">
      <c r="A17" s="268" t="s">
        <v>73</v>
      </c>
      <c r="B17" s="305" t="s">
        <v>74</v>
      </c>
      <c r="C17" s="306"/>
      <c r="D17" s="306"/>
      <c r="E17" s="306"/>
      <c r="F17" s="307"/>
      <c r="G17" s="3"/>
      <c r="H17" s="106" t="s">
        <v>146</v>
      </c>
      <c r="I17" s="108">
        <f>SUM(I13:I16)</f>
        <v>4812017.1568999998</v>
      </c>
    </row>
    <row r="18" spans="1:9" x14ac:dyDescent="0.25">
      <c r="A18" s="269"/>
      <c r="B18" s="83" t="s">
        <v>134</v>
      </c>
      <c r="C18" s="62"/>
      <c r="D18" s="21"/>
      <c r="E18" s="21"/>
      <c r="F18" s="2"/>
    </row>
    <row r="19" spans="1:9" x14ac:dyDescent="0.25">
      <c r="A19" s="269"/>
      <c r="B19" s="83" t="s">
        <v>135</v>
      </c>
      <c r="C19" s="62"/>
      <c r="D19" s="21"/>
      <c r="E19" s="21"/>
      <c r="F19" s="2"/>
    </row>
    <row r="20" spans="1:9" x14ac:dyDescent="0.25">
      <c r="A20" s="269"/>
      <c r="B20" s="83" t="s">
        <v>136</v>
      </c>
      <c r="C20" s="62"/>
      <c r="D20" s="21"/>
      <c r="E20" s="21"/>
      <c r="F20" s="2"/>
    </row>
    <row r="21" spans="1:9" x14ac:dyDescent="0.25">
      <c r="A21" s="269"/>
      <c r="B21" s="22" t="s">
        <v>82</v>
      </c>
      <c r="C21" s="61" t="s">
        <v>76</v>
      </c>
      <c r="D21" s="59"/>
      <c r="E21" s="59"/>
      <c r="F21" s="56" t="s">
        <v>45</v>
      </c>
    </row>
    <row r="22" spans="1:9" x14ac:dyDescent="0.25">
      <c r="A22" s="269"/>
      <c r="B22" s="22" t="s">
        <v>137</v>
      </c>
      <c r="C22" s="61"/>
      <c r="D22" s="59"/>
      <c r="E22" s="62">
        <f>SUM(C18:C20)</f>
        <v>0</v>
      </c>
      <c r="F22" s="56" t="s">
        <v>45</v>
      </c>
    </row>
    <row r="23" spans="1:9" x14ac:dyDescent="0.25">
      <c r="A23" s="269"/>
      <c r="B23" s="22" t="s">
        <v>138</v>
      </c>
      <c r="C23" s="61"/>
      <c r="D23" s="59"/>
      <c r="E23" s="59"/>
      <c r="F23" s="56" t="s">
        <v>45</v>
      </c>
    </row>
    <row r="24" spans="1:9" x14ac:dyDescent="0.25">
      <c r="A24" s="269"/>
      <c r="B24" s="22"/>
      <c r="C24" s="61"/>
      <c r="D24" s="59"/>
      <c r="E24" s="59"/>
      <c r="F24" s="56" t="s">
        <v>45</v>
      </c>
    </row>
    <row r="25" spans="1:9" x14ac:dyDescent="0.25">
      <c r="A25" s="269"/>
      <c r="B25" s="22" t="s">
        <v>30</v>
      </c>
      <c r="C25" s="21"/>
      <c r="D25" s="21"/>
      <c r="E25" s="21"/>
      <c r="F25" s="2"/>
    </row>
    <row r="26" spans="1:9" x14ac:dyDescent="0.25">
      <c r="A26" s="269"/>
      <c r="B26" s="305" t="s">
        <v>75</v>
      </c>
      <c r="C26" s="306"/>
      <c r="D26" s="306"/>
      <c r="E26" s="306"/>
      <c r="F26" s="307"/>
    </row>
    <row r="27" spans="1:9" x14ac:dyDescent="0.25">
      <c r="A27" s="269"/>
      <c r="B27" s="22" t="s">
        <v>144</v>
      </c>
      <c r="C27" s="63">
        <v>0</v>
      </c>
      <c r="D27" s="21">
        <v>0</v>
      </c>
      <c r="E27" s="21">
        <v>0</v>
      </c>
      <c r="F27" s="2">
        <v>0</v>
      </c>
    </row>
    <row r="28" spans="1:9" x14ac:dyDescent="0.25">
      <c r="A28" s="269"/>
      <c r="B28" s="22" t="s">
        <v>30</v>
      </c>
      <c r="C28" s="61" t="s">
        <v>45</v>
      </c>
      <c r="D28" s="59" t="s">
        <v>78</v>
      </c>
      <c r="E28" s="59" t="s">
        <v>77</v>
      </c>
      <c r="F28" s="56" t="s">
        <v>45</v>
      </c>
    </row>
    <row r="29" spans="1:9" s="9" customFormat="1" ht="7.5" customHeight="1" x14ac:dyDescent="0.25">
      <c r="A29" s="6"/>
      <c r="B29" s="15"/>
      <c r="C29" s="16"/>
      <c r="D29" s="16"/>
      <c r="E29" s="16"/>
      <c r="F29" s="7"/>
      <c r="G29" s="8"/>
    </row>
    <row r="30" spans="1:9" x14ac:dyDescent="0.25">
      <c r="A30" s="268" t="s">
        <v>91</v>
      </c>
      <c r="B30" s="305" t="s">
        <v>83</v>
      </c>
      <c r="C30" s="306"/>
      <c r="D30" s="306"/>
      <c r="E30" s="306"/>
      <c r="F30" s="307"/>
    </row>
    <row r="31" spans="1:9" x14ac:dyDescent="0.25">
      <c r="A31" s="269"/>
      <c r="B31" s="175"/>
      <c r="C31" s="176"/>
      <c r="D31" s="176"/>
      <c r="E31" s="176"/>
      <c r="F31" s="177"/>
      <c r="G31" s="317">
        <v>500</v>
      </c>
    </row>
    <row r="32" spans="1:9" x14ac:dyDescent="0.25">
      <c r="A32" s="269"/>
      <c r="B32" s="178"/>
      <c r="C32" s="179"/>
      <c r="D32" s="179"/>
      <c r="E32" s="179"/>
      <c r="F32" s="180"/>
      <c r="G32" s="318"/>
    </row>
    <row r="33" spans="1:7" x14ac:dyDescent="0.25">
      <c r="A33" s="269"/>
      <c r="B33" s="181"/>
      <c r="C33" s="182"/>
      <c r="D33" s="182"/>
      <c r="E33" s="182"/>
      <c r="F33" s="183"/>
      <c r="G33" s="318"/>
    </row>
    <row r="34" spans="1:7" x14ac:dyDescent="0.25">
      <c r="A34" s="269"/>
      <c r="B34" s="305" t="s">
        <v>79</v>
      </c>
      <c r="C34" s="306"/>
      <c r="D34" s="306"/>
      <c r="E34" s="306"/>
      <c r="F34" s="307"/>
      <c r="G34" s="32"/>
    </row>
    <row r="35" spans="1:7" x14ac:dyDescent="0.25">
      <c r="A35" s="269"/>
      <c r="B35" s="175"/>
      <c r="C35" s="176"/>
      <c r="D35" s="176"/>
      <c r="E35" s="176"/>
      <c r="F35" s="177"/>
      <c r="G35" s="33">
        <v>500</v>
      </c>
    </row>
    <row r="36" spans="1:7" x14ac:dyDescent="0.25">
      <c r="A36" s="269"/>
      <c r="B36" s="178"/>
      <c r="C36" s="179"/>
      <c r="D36" s="179"/>
      <c r="E36" s="179"/>
      <c r="F36" s="180"/>
      <c r="G36" s="33"/>
    </row>
    <row r="37" spans="1:7" x14ac:dyDescent="0.25">
      <c r="A37" s="269"/>
      <c r="B37" s="181"/>
      <c r="C37" s="182"/>
      <c r="D37" s="182"/>
      <c r="E37" s="182"/>
      <c r="F37" s="183"/>
      <c r="G37" s="33"/>
    </row>
    <row r="38" spans="1:7" x14ac:dyDescent="0.25">
      <c r="A38" s="269"/>
      <c r="B38" s="17" t="s">
        <v>80</v>
      </c>
      <c r="C38" s="18"/>
      <c r="D38" s="18"/>
      <c r="E38" s="18"/>
      <c r="F38" s="19"/>
      <c r="G38" s="32"/>
    </row>
    <row r="39" spans="1:7" x14ac:dyDescent="0.25">
      <c r="A39" s="269"/>
      <c r="B39" s="175"/>
      <c r="C39" s="176"/>
      <c r="D39" s="176"/>
      <c r="E39" s="176"/>
      <c r="F39" s="177"/>
      <c r="G39" s="319">
        <v>500</v>
      </c>
    </row>
    <row r="40" spans="1:7" x14ac:dyDescent="0.25">
      <c r="A40" s="269"/>
      <c r="B40" s="178"/>
      <c r="C40" s="179"/>
      <c r="D40" s="179"/>
      <c r="E40" s="179"/>
      <c r="F40" s="180"/>
      <c r="G40" s="319"/>
    </row>
    <row r="41" spans="1:7" x14ac:dyDescent="0.25">
      <c r="A41" s="269"/>
      <c r="B41" s="181"/>
      <c r="C41" s="182"/>
      <c r="D41" s="182"/>
      <c r="E41" s="182"/>
      <c r="F41" s="183"/>
      <c r="G41" s="320"/>
    </row>
  </sheetData>
  <sheetProtection formatCells="0" selectLockedCells="1"/>
  <mergeCells count="21">
    <mergeCell ref="A30:A41"/>
    <mergeCell ref="B30:F30"/>
    <mergeCell ref="B34:F34"/>
    <mergeCell ref="A6:A15"/>
    <mergeCell ref="B6:F6"/>
    <mergeCell ref="B11:F11"/>
    <mergeCell ref="B26:F26"/>
    <mergeCell ref="A17:A28"/>
    <mergeCell ref="B17:F17"/>
    <mergeCell ref="B31:F33"/>
    <mergeCell ref="B35:F37"/>
    <mergeCell ref="B39:F41"/>
    <mergeCell ref="C12:D12"/>
    <mergeCell ref="C13:D13"/>
    <mergeCell ref="C14:D14"/>
    <mergeCell ref="C15:D15"/>
    <mergeCell ref="G31:G33"/>
    <mergeCell ref="G39:G41"/>
    <mergeCell ref="B1:F1"/>
    <mergeCell ref="B3:F3"/>
    <mergeCell ref="E4:F4"/>
  </mergeCells>
  <dataValidations count="2">
    <dataValidation type="textLength" operator="lessThan" allowBlank="1" showInputMessage="1" showErrorMessage="1" errorTitle="ERROR" error="Se ha sobrepasado el número máximo de caracteres" promptTitle="ENTRADA" prompt="Número máximo de caracteres 10" sqref="B1" xr:uid="{00000000-0002-0000-0300-000000000000}">
      <formula1>F1</formula1>
    </dataValidation>
    <dataValidation type="textLength" operator="lessThanOrEqual" allowBlank="1" showInputMessage="1" showErrorMessage="1" errorTitle="ERROR" error="Se ha sobrepasado el número máximo de caracteres" promptTitle="ENTRADA" prompt="Número máximo de caracteres limitado al valor de la celda de la derecha" sqref="B31:F33 B35:F37 B39:F41" xr:uid="{00000000-0002-0000-0300-000001000000}">
      <formula1>G31</formula1>
    </dataValidation>
  </dataValidations>
  <pageMargins left="0.25" right="0.25" top="0.75" bottom="0.75" header="0.3" footer="0.3"/>
  <pageSetup paperSize="9" scale="80" fitToWidth="0" orientation="landscape" r:id="rId1"/>
  <headerFooter>
    <oddHeader>&amp;R&amp;D</oddHeader>
    <oddFooter>&amp;L&amp;A&amp;R&amp;P/&amp;N</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6"/>
  <sheetViews>
    <sheetView topLeftCell="A7" zoomScale="90" zoomScaleNormal="90" workbookViewId="0">
      <selection activeCell="D9" sqref="D9"/>
    </sheetView>
  </sheetViews>
  <sheetFormatPr baseColWidth="10" defaultColWidth="11.42578125" defaultRowHeight="15" x14ac:dyDescent="0.25"/>
  <cols>
    <col min="1" max="1" width="70.140625" style="110" bestFit="1" customWidth="1"/>
    <col min="2" max="2" width="12.42578125" style="110" bestFit="1" customWidth="1"/>
    <col min="3" max="4" width="11.42578125" style="110"/>
    <col min="5" max="8" width="14.85546875" style="110" bestFit="1" customWidth="1"/>
    <col min="9" max="9" width="14.7109375" style="110" customWidth="1"/>
    <col min="10" max="16384" width="11.42578125" style="110"/>
  </cols>
  <sheetData>
    <row r="1" spans="1:9" x14ac:dyDescent="0.25">
      <c r="A1" s="165" t="s">
        <v>167</v>
      </c>
      <c r="B1" s="109"/>
      <c r="C1" s="109"/>
      <c r="D1" s="109"/>
      <c r="E1" s="109"/>
      <c r="F1" s="109"/>
      <c r="G1" s="109"/>
      <c r="H1" s="109"/>
      <c r="I1" s="109"/>
    </row>
    <row r="2" spans="1:9" x14ac:dyDescent="0.25">
      <c r="A2" s="111" t="s">
        <v>147</v>
      </c>
      <c r="B2" s="112">
        <v>2017</v>
      </c>
      <c r="C2" s="112">
        <v>2018</v>
      </c>
      <c r="D2" s="112">
        <v>2019</v>
      </c>
      <c r="E2" s="112">
        <v>2020</v>
      </c>
      <c r="F2" s="112">
        <v>2021</v>
      </c>
      <c r="G2" s="112">
        <v>2022</v>
      </c>
      <c r="H2" s="112">
        <v>2023</v>
      </c>
      <c r="I2" s="112">
        <v>2024</v>
      </c>
    </row>
    <row r="3" spans="1:9" x14ac:dyDescent="0.25">
      <c r="A3" s="113"/>
      <c r="B3" s="114" t="s">
        <v>148</v>
      </c>
      <c r="C3" s="115" t="s">
        <v>148</v>
      </c>
      <c r="D3" s="114" t="s">
        <v>148</v>
      </c>
      <c r="E3" s="114" t="s">
        <v>148</v>
      </c>
      <c r="F3" s="116" t="s">
        <v>148</v>
      </c>
      <c r="G3" s="117" t="s">
        <v>148</v>
      </c>
      <c r="H3" s="116" t="s">
        <v>148</v>
      </c>
      <c r="I3" s="117" t="s">
        <v>148</v>
      </c>
    </row>
    <row r="4" spans="1:9" x14ac:dyDescent="0.25">
      <c r="A4" s="118" t="s">
        <v>149</v>
      </c>
      <c r="B4" s="119">
        <v>0</v>
      </c>
      <c r="C4" s="119">
        <v>0</v>
      </c>
      <c r="D4" s="119">
        <v>0</v>
      </c>
      <c r="E4" s="119">
        <v>0</v>
      </c>
      <c r="F4" s="163"/>
      <c r="G4" s="140">
        <f>$F$4</f>
        <v>0</v>
      </c>
      <c r="H4" s="140">
        <f t="shared" ref="H4:I4" si="0">$F$4</f>
        <v>0</v>
      </c>
      <c r="I4" s="140">
        <f t="shared" si="0"/>
        <v>0</v>
      </c>
    </row>
    <row r="5" spans="1:9" x14ac:dyDescent="0.25">
      <c r="A5" s="121" t="s">
        <v>150</v>
      </c>
      <c r="B5" s="119">
        <v>0</v>
      </c>
      <c r="C5" s="119">
        <v>0</v>
      </c>
      <c r="D5" s="119">
        <v>0</v>
      </c>
      <c r="E5" s="119">
        <v>0</v>
      </c>
      <c r="F5" s="163"/>
      <c r="G5" s="120">
        <f>$F$5</f>
        <v>0</v>
      </c>
      <c r="H5" s="120">
        <f t="shared" ref="H5:I5" si="1">$F$5</f>
        <v>0</v>
      </c>
      <c r="I5" s="120">
        <f t="shared" si="1"/>
        <v>0</v>
      </c>
    </row>
    <row r="6" spans="1:9" x14ac:dyDescent="0.25">
      <c r="A6" s="121" t="s">
        <v>151</v>
      </c>
      <c r="B6" s="119">
        <v>0</v>
      </c>
      <c r="C6" s="119">
        <v>0</v>
      </c>
      <c r="D6" s="119">
        <v>0</v>
      </c>
      <c r="E6" s="119">
        <v>0</v>
      </c>
      <c r="F6" s="163"/>
      <c r="G6" s="120">
        <f>$F$6</f>
        <v>0</v>
      </c>
      <c r="H6" s="120">
        <f t="shared" ref="H6:I6" si="2">$F$6</f>
        <v>0</v>
      </c>
      <c r="I6" s="120">
        <f t="shared" si="2"/>
        <v>0</v>
      </c>
    </row>
    <row r="7" spans="1:9" ht="15.75" thickBot="1" x14ac:dyDescent="0.3">
      <c r="A7" s="139" t="s">
        <v>159</v>
      </c>
      <c r="B7" s="122">
        <v>0</v>
      </c>
      <c r="C7" s="123">
        <v>0</v>
      </c>
      <c r="D7" s="123">
        <v>0</v>
      </c>
      <c r="E7" s="123">
        <v>0</v>
      </c>
      <c r="F7" s="163"/>
      <c r="G7" s="124">
        <f>$F$7</f>
        <v>0</v>
      </c>
      <c r="H7" s="124">
        <f t="shared" ref="H7:I7" si="3">$F$7</f>
        <v>0</v>
      </c>
      <c r="I7" s="124">
        <f t="shared" si="3"/>
        <v>0</v>
      </c>
    </row>
    <row r="8" spans="1:9" x14ac:dyDescent="0.25">
      <c r="A8" s="125" t="s">
        <v>152</v>
      </c>
      <c r="B8" s="126">
        <f>SUM(B4:B7)</f>
        <v>0</v>
      </c>
      <c r="C8" s="126">
        <f t="shared" ref="C8:I8" si="4">SUM(C4:C7)</f>
        <v>0</v>
      </c>
      <c r="D8" s="126">
        <f>SUM(D4:D7)</f>
        <v>0</v>
      </c>
      <c r="E8" s="126">
        <f>SUM(E4:E7)</f>
        <v>0</v>
      </c>
      <c r="F8" s="126">
        <f>SUM(F4:F7)</f>
        <v>0</v>
      </c>
      <c r="G8" s="126">
        <f t="shared" si="4"/>
        <v>0</v>
      </c>
      <c r="H8" s="126">
        <f t="shared" si="4"/>
        <v>0</v>
      </c>
      <c r="I8" s="126">
        <f t="shared" si="4"/>
        <v>0</v>
      </c>
    </row>
    <row r="9" spans="1:9" x14ac:dyDescent="0.25">
      <c r="A9" s="170" t="s">
        <v>164</v>
      </c>
      <c r="B9" s="160"/>
      <c r="C9" s="171">
        <v>0</v>
      </c>
      <c r="D9" s="171">
        <v>0</v>
      </c>
      <c r="E9" s="171">
        <v>0</v>
      </c>
      <c r="F9" s="160">
        <f>FINANCIACION!C52</f>
        <v>0</v>
      </c>
      <c r="G9" s="128">
        <v>0</v>
      </c>
      <c r="H9" s="128">
        <v>0</v>
      </c>
      <c r="I9" s="128">
        <v>0</v>
      </c>
    </row>
    <row r="10" spans="1:9" x14ac:dyDescent="0.25">
      <c r="A10" s="110" t="s">
        <v>153</v>
      </c>
      <c r="B10" s="127">
        <f t="shared" ref="B10" si="5">+B8-B9</f>
        <v>0</v>
      </c>
      <c r="C10" s="127">
        <f t="shared" ref="C10:I10" si="6">+C8-C9</f>
        <v>0</v>
      </c>
      <c r="D10" s="127">
        <f>+D8-D9</f>
        <v>0</v>
      </c>
      <c r="E10" s="127">
        <f>+E8-E9</f>
        <v>0</v>
      </c>
      <c r="F10" s="128">
        <f t="shared" si="6"/>
        <v>0</v>
      </c>
      <c r="G10" s="128">
        <f t="shared" si="6"/>
        <v>0</v>
      </c>
      <c r="H10" s="128">
        <f t="shared" si="6"/>
        <v>0</v>
      </c>
      <c r="I10" s="128">
        <f t="shared" si="6"/>
        <v>0</v>
      </c>
    </row>
    <row r="11" spans="1:9" x14ac:dyDescent="0.25">
      <c r="A11" s="110" t="s">
        <v>154</v>
      </c>
      <c r="B11" s="129">
        <v>0.01</v>
      </c>
      <c r="C11" s="129">
        <v>0.01</v>
      </c>
      <c r="D11" s="129">
        <v>0.01</v>
      </c>
      <c r="E11" s="129">
        <v>0.01</v>
      </c>
      <c r="F11" s="130">
        <v>0.02</v>
      </c>
      <c r="G11" s="130">
        <v>0.02</v>
      </c>
      <c r="H11" s="130">
        <v>0.02</v>
      </c>
      <c r="I11" s="130">
        <v>0.02</v>
      </c>
    </row>
    <row r="12" spans="1:9" ht="15.75" x14ac:dyDescent="0.25">
      <c r="A12" s="110" t="s">
        <v>155</v>
      </c>
      <c r="B12" s="131">
        <f>1+B11</f>
        <v>1.01</v>
      </c>
      <c r="C12" s="131">
        <f>(1+C11)*B12</f>
        <v>1.0201</v>
      </c>
      <c r="D12" s="131">
        <f>(1+D11)*C12</f>
        <v>1.0303009999999999</v>
      </c>
      <c r="E12" s="131">
        <f>(1+E11)*D12</f>
        <v>1.04060401</v>
      </c>
      <c r="F12" s="132">
        <f>(1+F11)*D12</f>
        <v>1.0509070199999999</v>
      </c>
      <c r="G12" s="132">
        <f t="shared" ref="G12:I12" si="7">(1+G11)*F12</f>
        <v>1.0719251604</v>
      </c>
      <c r="H12" s="132">
        <f t="shared" si="7"/>
        <v>1.093363663608</v>
      </c>
      <c r="I12" s="132">
        <f t="shared" si="7"/>
        <v>1.1152309368801601</v>
      </c>
    </row>
    <row r="13" spans="1:9" ht="15.75" x14ac:dyDescent="0.25">
      <c r="A13" s="166" t="s">
        <v>168</v>
      </c>
      <c r="B13" s="127">
        <f t="shared" ref="B13" si="8">+B10/B12</f>
        <v>0</v>
      </c>
      <c r="C13" s="127">
        <f t="shared" ref="C13:I13" si="9">+C10/C12</f>
        <v>0</v>
      </c>
      <c r="D13" s="127">
        <f>+D10/D12</f>
        <v>0</v>
      </c>
      <c r="E13" s="127">
        <f>+E10/E12</f>
        <v>0</v>
      </c>
      <c r="F13" s="128">
        <f t="shared" si="9"/>
        <v>0</v>
      </c>
      <c r="G13" s="128">
        <f t="shared" si="9"/>
        <v>0</v>
      </c>
      <c r="H13" s="128">
        <f t="shared" si="9"/>
        <v>0</v>
      </c>
      <c r="I13" s="128">
        <f t="shared" si="9"/>
        <v>0</v>
      </c>
    </row>
    <row r="14" spans="1:9" ht="18.75" thickBot="1" x14ac:dyDescent="0.4">
      <c r="A14" s="110" t="s">
        <v>156</v>
      </c>
      <c r="B14" s="133">
        <f>SUM(B13:I13)</f>
        <v>0</v>
      </c>
      <c r="C14" s="134"/>
      <c r="D14" s="135"/>
      <c r="E14" s="135"/>
      <c r="F14" s="136"/>
      <c r="G14" s="136"/>
      <c r="H14" s="136"/>
      <c r="I14" s="137"/>
    </row>
    <row r="15" spans="1:9" ht="15.75" thickBot="1" x14ac:dyDescent="0.3">
      <c r="A15" s="109" t="s">
        <v>157</v>
      </c>
      <c r="B15" s="109"/>
      <c r="C15" s="109"/>
      <c r="D15" s="109"/>
      <c r="E15" s="109"/>
      <c r="F15" s="109"/>
      <c r="G15" s="109"/>
      <c r="H15" s="109"/>
      <c r="I15" s="109"/>
    </row>
    <row r="16" spans="1:9" ht="16.5" thickBot="1" x14ac:dyDescent="0.3">
      <c r="A16" s="110" t="s">
        <v>158</v>
      </c>
      <c r="B16" s="159" t="e">
        <f>IRR(B10:I10)</f>
        <v>#NUM!</v>
      </c>
      <c r="C16" s="138"/>
      <c r="D16" s="138"/>
      <c r="E16" s="138"/>
      <c r="F16" s="138"/>
      <c r="G16" s="138"/>
      <c r="H16" s="138"/>
      <c r="I16" s="138"/>
    </row>
  </sheetData>
  <dataValidations disablePrompts="1" count="2">
    <dataValidation type="textLength" operator="lessThanOrEqual" allowBlank="1" showInputMessage="1" showErrorMessage="1" errorTitle="ERROR" error="Se ha sobrepasado el número máximo de caracteres" promptTitle="ENTRADA" prompt="Número máximo de caracteres limitado al valor de la celda de la derecha" sqref="C4:E7 B3:I3 B4:B6" xr:uid="{00000000-0002-0000-0400-000000000000}">
      <formula1>20</formula1>
      <formula2>0</formula2>
    </dataValidation>
    <dataValidation type="textLength" operator="lessThanOrEqual" allowBlank="1" showInputMessage="1" showErrorMessage="1" errorTitle="ERROR" error="Se ha sobrepasado el número máximo de caracteres" promptTitle="ENTRADA" prompt="Número máximo de caracteres limitado al valor de la celda de la derecha" sqref="A8" xr:uid="{00000000-0002-0000-0400-000001000000}">
      <formula1>#REF!</formula1>
      <formula2>0</formula2>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8"/>
  <sheetViews>
    <sheetView tabSelected="1" workbookViewId="0">
      <selection activeCell="A8" sqref="A8:I8"/>
    </sheetView>
  </sheetViews>
  <sheetFormatPr baseColWidth="10" defaultRowHeight="15" x14ac:dyDescent="0.25"/>
  <sheetData>
    <row r="1" spans="1:9" x14ac:dyDescent="0.25">
      <c r="A1" s="60" t="s">
        <v>93</v>
      </c>
      <c r="B1" s="12"/>
      <c r="C1" s="12"/>
      <c r="D1" s="12"/>
      <c r="E1" s="12"/>
      <c r="F1" s="2"/>
    </row>
    <row r="2" spans="1:9" ht="46.15" customHeight="1" x14ac:dyDescent="0.25">
      <c r="A2" s="324"/>
      <c r="B2" s="324"/>
      <c r="C2" s="324"/>
      <c r="D2" s="324"/>
      <c r="E2" s="324"/>
      <c r="F2" s="324"/>
      <c r="G2" s="324"/>
      <c r="H2" s="324"/>
      <c r="I2" s="324"/>
    </row>
    <row r="3" spans="1:9" ht="46.15" customHeight="1" x14ac:dyDescent="0.25">
      <c r="A3" s="324"/>
      <c r="B3" s="324"/>
      <c r="C3" s="324"/>
      <c r="D3" s="324"/>
      <c r="E3" s="324"/>
      <c r="F3" s="324"/>
      <c r="G3" s="324"/>
      <c r="H3" s="324"/>
      <c r="I3" s="324"/>
    </row>
    <row r="4" spans="1:9" ht="18.600000000000001" customHeight="1" x14ac:dyDescent="0.25">
      <c r="A4" s="324"/>
      <c r="B4" s="324"/>
      <c r="C4" s="324"/>
      <c r="D4" s="324"/>
      <c r="E4" s="324"/>
      <c r="F4" s="324"/>
      <c r="G4" s="324"/>
      <c r="H4" s="324"/>
      <c r="I4" s="324"/>
    </row>
    <row r="5" spans="1:9" ht="52.15" customHeight="1" x14ac:dyDescent="0.25">
      <c r="A5" s="324"/>
      <c r="B5" s="324"/>
      <c r="C5" s="324"/>
      <c r="D5" s="324"/>
      <c r="E5" s="324"/>
      <c r="F5" s="324"/>
      <c r="G5" s="324"/>
      <c r="H5" s="324"/>
      <c r="I5" s="324"/>
    </row>
    <row r="6" spans="1:9" ht="55.9" customHeight="1" x14ac:dyDescent="0.25">
      <c r="A6" s="324"/>
      <c r="B6" s="324"/>
      <c r="C6" s="324"/>
      <c r="D6" s="324"/>
      <c r="E6" s="324"/>
      <c r="F6" s="324"/>
      <c r="G6" s="324"/>
      <c r="H6" s="324"/>
      <c r="I6" s="324"/>
    </row>
    <row r="7" spans="1:9" ht="46.15" customHeight="1" x14ac:dyDescent="0.25">
      <c r="A7" s="324"/>
      <c r="B7" s="324"/>
      <c r="C7" s="324"/>
      <c r="D7" s="324"/>
      <c r="E7" s="324"/>
      <c r="F7" s="324"/>
      <c r="G7" s="324"/>
      <c r="H7" s="324"/>
      <c r="I7" s="324"/>
    </row>
    <row r="8" spans="1:9" ht="18" customHeight="1" x14ac:dyDescent="0.25">
      <c r="A8" s="323"/>
      <c r="B8" s="323"/>
      <c r="C8" s="323"/>
      <c r="D8" s="323"/>
      <c r="E8" s="323"/>
      <c r="F8" s="323"/>
      <c r="G8" s="323"/>
      <c r="H8" s="323"/>
      <c r="I8" s="323"/>
    </row>
  </sheetData>
  <mergeCells count="7">
    <mergeCell ref="A8:I8"/>
    <mergeCell ref="A7:I7"/>
    <mergeCell ref="A2:I2"/>
    <mergeCell ref="A3:I3"/>
    <mergeCell ref="A4:I4"/>
    <mergeCell ref="A5:I5"/>
    <mergeCell ref="A6:I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IDENTIFICACION DE NECESIDAD</vt:lpstr>
      <vt:lpstr>I+D+i</vt:lpstr>
      <vt:lpstr>FINANCIACION</vt:lpstr>
      <vt:lpstr>IMPACTO SOCIO ECONOMICO</vt:lpstr>
      <vt:lpstr>ACB</vt:lpstr>
      <vt:lpstr>BIBLIOGRAFÍA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2022-11-17T07:51:34Z</dcterms:created>
  <dcterms:modified xsi:type="dcterms:W3CDTF">2022-11-17T07:53:09Z</dcterms:modified>
</cp:coreProperties>
</file>